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145" tabRatio="899" activeTab="3"/>
  </bookViews>
  <sheets>
    <sheet name="Приложение 2" sheetId="1" r:id="rId1"/>
    <sheet name="Приложение № 4" sheetId="2" r:id="rId2"/>
    <sheet name="Приложение 3 " sheetId="3" r:id="rId3"/>
    <sheet name="приложение № 5" sheetId="4" r:id="rId4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<sst xmlns="http://schemas.openxmlformats.org/spreadsheetml/2006/main" count="932" uniqueCount="231">
  <si>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</si>
  <si>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</si>
  <si>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</si>
  <si>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</si>
  <si>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</si>
  <si>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</si>
  <si>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</si>
  <si>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</si>
  <si>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</si>
  <si>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</si>
  <si>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</si>
  <si>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</si>
  <si>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</si>
  <si>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</si>
  <si>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</si>
  <si>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</si>
  <si>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</si>
  <si>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</si>
  <si>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</si>
  <si>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</si>
  <si>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</si>
  <si>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</si>
  <si>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</si>
  <si>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</si>
  <si>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</si>
  <si>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</si>
  <si>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</si>
  <si>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</si>
  <si>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</si>
  <si>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</si>
  <si>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</si>
  <si>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</si>
  <si>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</si>
  <si>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</si>
  <si>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</si>
  <si>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</si>
  <si>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</si>
  <si>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</si>
  <si>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</si>
  <si>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</si>
  <si>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</si>
  <si>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</si>
  <si>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</si>
  <si>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</si>
  <si>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</si>
  <si>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</si>
  <si>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</si>
  <si>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</si>
  <si>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</si>
  <si>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</si>
  <si>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</si>
  <si>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</si>
  <si>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</si>
  <si>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Физическая 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</si>
  <si>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</si>
  <si>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</si>
  <si>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</si>
  <si>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</si>
  <si>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</si>
  <si>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</si>
  <si>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</si>
  <si>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</si>
  <si>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</si>
  <si>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</si>
  <si>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</si>
  <si>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</si>
  <si>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</si>
  <si>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</si>
  <si>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</si>
  <si>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</si>
  <si>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</si>
  <si>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</si>
  <si>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</si>
  <si>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</si>
  <si>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</si>
  <si>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</si>
  <si>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</si>
  <si>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Октябрьского  района на 2015 год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</si>
  <si>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</si>
  <si>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</si>
  <si>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</si>
  <si>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</si>
  <si>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</si>
  <si>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Закупка товаров, работ, услуг в целях формирования государственного материального резерва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</si>
  <si>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</si>
  <si>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</si>
  <si>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</si>
  <si>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</si>
  <si>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</si>
  <si>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</si>
  <si>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</si>
  <si>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</si>
  <si>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</si>
  <si>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</si>
  <si>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</si>
  <si>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</si>
  <si>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</si>
  <si>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</si>
  <si>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</si>
  <si>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>Приложение № 5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</si>
  <si>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</si>
  <si>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</si>
  <si>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</si>
  <si>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</si>
  <si>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0503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</si>
  <si>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</si>
  <si>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</si>
  <si>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</si>
  <si>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</si>
  <si>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</si>
  <si>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</si>
  <si>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</si>
  <si>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</si>
  <si>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</si>
  <si>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</si>
  <si>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</si>
  <si>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</si>
  <si>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</si>
  <si>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</si>
  <si>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</si>
  <si>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</si>
  <si>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</si>
  <si>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</si>
  <si>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</si>
  <si>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</si>
  <si>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тыс. руб.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</si>
  <si>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</si>
  <si>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</si>
  <si>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</si>
  <si>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</si>
  <si>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</si>
  <si>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</si>
  <si>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</si>
  <si>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</si>
  <si>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межевание земельных участков</t>
  </si>
  <si>
    <t>0102</t>
  </si>
  <si>
    <t>0408</t>
  </si>
  <si>
    <t>0412</t>
  </si>
  <si>
    <t>0203</t>
  </si>
  <si>
    <t>Непрограммное направление деятельности "Исполнение  отдельных расходных обязательств Октябрьского района"</t>
  </si>
  <si>
    <t>0401</t>
  </si>
  <si>
    <t>4010000000</t>
  </si>
  <si>
    <t>4010059300</t>
  </si>
  <si>
    <t>40100D9300</t>
  </si>
  <si>
    <t>ЗАГС</t>
  </si>
  <si>
    <t>Исполнение судебных актов</t>
  </si>
  <si>
    <t>Межбюджетные трансферты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</si>
  <si>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</si>
  <si>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</si>
  <si>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</si>
  <si>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</si>
  <si>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</si>
  <si>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</si>
  <si>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</si>
  <si>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</si>
  <si>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</si>
  <si>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</si>
  <si>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</si>
  <si>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0113 -</t>
  </si>
  <si>
    <t>0310</t>
  </si>
  <si>
    <t>2560189111</t>
  </si>
  <si>
    <t>Приложение № 3</t>
  </si>
  <si>
    <t xml:space="preserve">                                                                                                                                          Приложение  № 7</t>
  </si>
  <si>
    <t xml:space="preserve">статьям муниципальных программ и непрограммным </t>
  </si>
  <si>
    <t>направлениям деятельности, группам и подгруппам видов расходов</t>
  </si>
  <si>
    <t xml:space="preserve">муниципальных программ и непрограммным 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</si>
  <si>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</si>
  <si>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</si>
  <si>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</si>
  <si>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>Иные межбюджетные трансферты</t>
  </si>
  <si>
    <t xml:space="preserve">Мероприятия по  улучшению условий и охраны труда, развитию социального партнерства и содействию занятости населения </t>
  </si>
  <si>
    <t>Капитальный ремонт и ремонт автомобильных дорог общего пользования местного значения</t>
  </si>
  <si>
    <t>Расходы на капитальный ремонт жилого фонда</t>
  </si>
  <si>
    <t>Расходы на обработку контейнерных площадок и контейнеров</t>
  </si>
  <si>
    <t xml:space="preserve"> направлениям деятельности, группам и подгруппам видов расходов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</si>
  <si>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</si>
  <si>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классификации бюджета городского поселения Приобье на 2024 год</t>
  </si>
  <si>
    <t xml:space="preserve">                                      на 2024 год                                              тыс. руб.</t>
  </si>
  <si>
    <t>на 2024 год</t>
  </si>
  <si>
    <t xml:space="preserve">                             Приложение №9</t>
  </si>
  <si>
    <t>Расходы на содержание противопаводковой дамбы обвалования</t>
  </si>
  <si>
    <t>Субсидии (гранты в форме субсидий), не подлежащие казначейскому сопровождению</t>
  </si>
  <si>
    <t>Расходы на проведение мероприятий по празднованию юбидея поселка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</si>
  <si>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2026 года"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</si>
  <si>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2026 года"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</si>
  <si>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2026 года"</t>
  </si>
  <si>
    <t>Муниципальная программа "Профилактика правонарушений в сфере общественного порядка в городском поселении Приобье на 2024-2026 годы"</t>
  </si>
  <si>
    <t xml:space="preserve">  от "_19___"_декабря__"_  2023 года №_25__ </t>
  </si>
  <si>
    <t xml:space="preserve">от " _19__  "_декабря__2023 года № __25__ </t>
  </si>
  <si>
    <t xml:space="preserve">    от " _19___"_декабря___  2023года №__25__</t>
  </si>
  <si>
    <t xml:space="preserve">                        от " _19__" _декабря__ 2023 года №_25___ </t>
  </si>
  <si>
    <t>0405</t>
  </si>
  <si>
    <t>Сельское хозяйство и рыболовство</t>
  </si>
  <si>
    <t>Расходы на снос объектов признанных аварийными</t>
  </si>
  <si>
    <t>2560182390</t>
  </si>
  <si>
    <t>25601S2390</t>
  </si>
  <si>
    <t>Расходы  на капитальный ремонт и ремонт автомобильных дорог общего пользования местного значения (Средства дорожного фонда ХМАО-Югры)</t>
  </si>
  <si>
    <t>Доля софинансирования на капитальный ремонт и ремонт автомобильных дорог общего пользования местного значения (Средства дорожного фонда ХМАО-Югры)</t>
  </si>
  <si>
    <t>Расходы на организацию мероприятий при осуществлении деятельности по обращению с животными без владельцев(бюджет района)</t>
  </si>
  <si>
    <t>Расходы на развитие сферы культуры в муниципальных образованиях Ханты-Мансийского автономного округа</t>
  </si>
  <si>
    <t>Расходы на проведение организационных и культурно-просветительских мероприятий с ветеранами (пенсионерами)Октябрьского района</t>
  </si>
  <si>
    <t>Расходы на проведение организационных и культурно-просветительских мероприятий с ветеранами (пенсионерами) Октябрьского района</t>
  </si>
  <si>
    <t>Расходы на развитие сферы культуры в муниципальных образованиях  Ханты-Мансийского автономного округа</t>
  </si>
  <si>
    <t>Расходы на организацию мероприятий при осуществлении деятельности по обращению с животными без владельцев (бюджет района)</t>
  </si>
  <si>
    <t>Субсидии бюджетным учреждениям на иные цели</t>
  </si>
  <si>
    <t>Приложение № 2</t>
  </si>
  <si>
    <t xml:space="preserve">                                                                                                                                          Приложение  № 4</t>
  </si>
  <si>
    <t xml:space="preserve">                             Приложение №5</t>
  </si>
  <si>
    <t>Модернизация систем видеонаблюдения мест массового пребывания людей, обеспечивающей информационное взаимодействие с региональной подсистемой видеонаблюдения сегмента аппаратно-программного комплекса «Безопасный город»</t>
  </si>
  <si>
    <t>Муниципальная программа "Инициативные проекты городского поселения приобье на 2024-2025 годы"</t>
  </si>
  <si>
    <t>0210000000</t>
  </si>
  <si>
    <t>0210082751</t>
  </si>
  <si>
    <t>Расходы на реализацию проекта «Обустройство территории отдыха на озере Зеркальное» (первый этап) (окружной бюджет)</t>
  </si>
  <si>
    <t>Расходы на реализацию проекта «Обустройство территории отдыха на озере Зеркальное» (первый этап) (местный бюджет)</t>
  </si>
  <si>
    <t>02100S2751</t>
  </si>
  <si>
    <t>Расходы на реализацию проекта «Обустройство территории отдыха на озере Зеркальное» (первый этап) (инициативые платежи)</t>
  </si>
  <si>
    <t>0210092751</t>
  </si>
  <si>
    <t>200</t>
  </si>
  <si>
    <t>240</t>
  </si>
  <si>
    <t>276,9</t>
  </si>
  <si>
    <t>0200000000</t>
  </si>
  <si>
    <t>Расходы на реализацию наказов избирателей депутатам Думы Ханты-Мансийского автономного округа - Югры</t>
  </si>
  <si>
    <t>Расходы за счет бюджетных ассигнований резервного фонда Правительства Ханты-Мансийского автономного округа -Югры</t>
  </si>
  <si>
    <t xml:space="preserve">Подпрограмма     «Реализация социально значимых инициативных проектов на территории муниципального образования  городское поселение Приобье» </t>
  </si>
  <si>
    <t>Расходы за счет бюджетных ассигнований резервного фонда Правительства Ханты-Мансийского автономного округа – Югры, за исключением иных межбюджетных трансфертов на реализацию наказов избирателей депутатам Думы Ханты-Мансийского автономного округа – Югры</t>
  </si>
  <si>
    <t>325,2</t>
  </si>
  <si>
    <t>Муниципальная программа "Инициативные проекты городского поселения Приобье на 2024-2025 годы"</t>
  </si>
  <si>
    <t xml:space="preserve">                        от " 02" июля  2024 года № 57 </t>
  </si>
  <si>
    <t xml:space="preserve">  от "02" июля  2024 года № 57</t>
  </si>
  <si>
    <t>от " 02 "июля 2024 года № 57</t>
  </si>
  <si>
    <t xml:space="preserve">    от "02" июля  2024 года № 57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</si>
</sst>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</numFmts>
  <fonts count="64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8"/>
      <name val="Arial"/>
      <family val="2"/>
    </font>
    <font>
      <sz val="10"/>
      <color indexed="10"/>
      <name val="Arial Cyr"/>
      <family val="0"/>
    </font>
    <font>
      <b/>
      <sz val="10"/>
      <color indexed="6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8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175" fontId="1" fillId="0" borderId="0" xfId="54" applyNumberFormat="1" applyFont="1">
      <alignment/>
      <protection/>
    </xf>
    <xf numFmtId="3" fontId="1" fillId="0" borderId="10" xfId="56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5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vertical="center"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2" fillId="0" borderId="10" xfId="54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4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4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" fillId="0" borderId="16" xfId="56" applyNumberFormat="1" applyFont="1" applyFill="1" applyBorder="1" applyAlignment="1" applyProtection="1">
      <alignment horizontal="center" vertical="center"/>
      <protection hidden="1"/>
    </xf>
    <xf numFmtId="0" fontId="1" fillId="0" borderId="17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left"/>
    </xf>
    <xf numFmtId="0" fontId="1" fillId="0" borderId="18" xfId="56" applyNumberFormat="1" applyFont="1" applyFill="1" applyBorder="1" applyAlignment="1" applyProtection="1">
      <alignment horizontal="center" vertical="center"/>
      <protection hidden="1"/>
    </xf>
    <xf numFmtId="176" fontId="4" fillId="33" borderId="18" xfId="56" applyNumberFormat="1" applyFont="1" applyFill="1" applyBorder="1" applyAlignment="1" applyProtection="1">
      <alignment wrapText="1"/>
      <protection hidden="1"/>
    </xf>
    <xf numFmtId="176" fontId="1" fillId="0" borderId="18" xfId="56" applyNumberFormat="1" applyFont="1" applyFill="1" applyBorder="1" applyAlignment="1" applyProtection="1">
      <alignment wrapText="1"/>
      <protection hidden="1"/>
    </xf>
    <xf numFmtId="177" fontId="1" fillId="0" borderId="18" xfId="56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center"/>
    </xf>
    <xf numFmtId="3" fontId="1" fillId="0" borderId="10" xfId="56" applyNumberFormat="1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12" fillId="0" borderId="10" xfId="0" applyNumberFormat="1" applyFont="1" applyBorder="1" applyAlignment="1">
      <alignment horizontal="right"/>
    </xf>
    <xf numFmtId="174" fontId="1" fillId="0" borderId="0" xfId="56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Border="1" applyAlignment="1">
      <alignment/>
    </xf>
    <xf numFmtId="0" fontId="18" fillId="0" borderId="10" xfId="54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Border="1">
      <alignment/>
      <protection/>
    </xf>
    <xf numFmtId="49" fontId="12" fillId="0" borderId="11" xfId="0" applyNumberFormat="1" applyFont="1" applyBorder="1" applyAlignment="1">
      <alignment horizontal="right"/>
    </xf>
    <xf numFmtId="181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justify" vertical="center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7" fillId="0" borderId="10" xfId="0" applyFont="1" applyBorder="1" applyAlignment="1">
      <alignment/>
    </xf>
    <xf numFmtId="175" fontId="17" fillId="0" borderId="10" xfId="56" applyNumberFormat="1" applyFont="1" applyFill="1" applyBorder="1" applyAlignment="1" applyProtection="1">
      <alignment/>
      <protection hidden="1"/>
    </xf>
    <xf numFmtId="175" fontId="17" fillId="0" borderId="10" xfId="0" applyNumberFormat="1" applyFont="1" applyBorder="1" applyAlignment="1">
      <alignment/>
    </xf>
    <xf numFmtId="0" fontId="19" fillId="0" borderId="0" xfId="56" applyNumberFormat="1" applyFont="1" applyFill="1" applyAlignment="1" applyProtection="1">
      <alignment horizontal="center" wrapText="1"/>
      <protection hidden="1"/>
    </xf>
    <xf numFmtId="0" fontId="17" fillId="0" borderId="10" xfId="56" applyNumberFormat="1" applyFont="1" applyFill="1" applyBorder="1" applyAlignment="1" applyProtection="1">
      <alignment wrapText="1"/>
      <protection hidden="1"/>
    </xf>
    <xf numFmtId="174" fontId="17" fillId="0" borderId="10" xfId="56" applyNumberFormat="1" applyFont="1" applyFill="1" applyBorder="1" applyAlignment="1" applyProtection="1">
      <alignment wrapText="1"/>
      <protection hidden="1"/>
    </xf>
    <xf numFmtId="174" fontId="17" fillId="0" borderId="10" xfId="56" applyNumberFormat="1" applyFont="1" applyFill="1" applyBorder="1" applyAlignment="1" applyProtection="1">
      <alignment/>
      <protection hidden="1"/>
    </xf>
    <xf numFmtId="177" fontId="17" fillId="0" borderId="10" xfId="56" applyNumberFormat="1" applyFont="1" applyFill="1" applyBorder="1" applyAlignment="1" applyProtection="1">
      <alignment/>
      <protection hidden="1"/>
    </xf>
    <xf numFmtId="176" fontId="17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56" applyNumberFormat="1" applyFont="1" applyFill="1" applyBorder="1" applyAlignment="1" applyProtection="1">
      <alignment horizontal="right"/>
      <protection hidden="1"/>
    </xf>
    <xf numFmtId="0" fontId="17" fillId="0" borderId="10" xfId="54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 horizontal="right" wrapText="1"/>
      <protection hidden="1"/>
    </xf>
    <xf numFmtId="174" fontId="12" fillId="0" borderId="10" xfId="56" applyNumberFormat="1" applyFont="1" applyFill="1" applyBorder="1" applyAlignment="1" applyProtection="1">
      <alignment horizontal="right"/>
      <protection hidden="1"/>
    </xf>
    <xf numFmtId="49" fontId="17" fillId="0" borderId="10" xfId="56" applyNumberFormat="1" applyFont="1" applyFill="1" applyBorder="1" applyAlignment="1" applyProtection="1">
      <alignment horizontal="right" wrapText="1"/>
      <protection hidden="1"/>
    </xf>
    <xf numFmtId="0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/>
      <protection hidden="1"/>
    </xf>
    <xf numFmtId="176" fontId="12" fillId="0" borderId="17" xfId="56" applyNumberFormat="1" applyFont="1" applyFill="1" applyBorder="1" applyAlignment="1" applyProtection="1">
      <alignment wrapText="1"/>
      <protection hidden="1"/>
    </xf>
    <xf numFmtId="175" fontId="12" fillId="0" borderId="17" xfId="56" applyNumberFormat="1" applyFont="1" applyFill="1" applyBorder="1" applyAlignment="1" applyProtection="1">
      <alignment/>
      <protection hidden="1"/>
    </xf>
    <xf numFmtId="174" fontId="12" fillId="0" borderId="11" xfId="56" applyNumberFormat="1" applyFont="1" applyFill="1" applyBorder="1" applyAlignment="1" applyProtection="1">
      <alignment wrapText="1"/>
      <protection hidden="1"/>
    </xf>
    <xf numFmtId="174" fontId="12" fillId="0" borderId="11" xfId="56" applyNumberFormat="1" applyFont="1" applyFill="1" applyBorder="1" applyAlignment="1" applyProtection="1">
      <alignment/>
      <protection hidden="1"/>
    </xf>
    <xf numFmtId="176" fontId="12" fillId="0" borderId="11" xfId="56" applyNumberFormat="1" applyFont="1" applyFill="1" applyBorder="1" applyAlignment="1" applyProtection="1">
      <alignment wrapText="1"/>
      <protection hidden="1"/>
    </xf>
    <xf numFmtId="175" fontId="12" fillId="0" borderId="11" xfId="56" applyNumberFormat="1" applyFont="1" applyFill="1" applyBorder="1" applyAlignment="1" applyProtection="1">
      <alignment/>
      <protection hidden="1"/>
    </xf>
    <xf numFmtId="177" fontId="12" fillId="0" borderId="17" xfId="56" applyNumberFormat="1" applyFont="1" applyFill="1" applyBorder="1" applyAlignment="1" applyProtection="1">
      <alignment wrapText="1"/>
      <protection hidden="1"/>
    </xf>
    <xf numFmtId="176" fontId="17" fillId="0" borderId="11" xfId="56" applyNumberFormat="1" applyFont="1" applyFill="1" applyBorder="1" applyAlignment="1" applyProtection="1">
      <alignment wrapText="1"/>
      <protection hidden="1"/>
    </xf>
    <xf numFmtId="194" fontId="20" fillId="0" borderId="19" xfId="0" applyNumberFormat="1" applyFont="1" applyFill="1" applyBorder="1" applyAlignment="1" applyProtection="1">
      <alignment/>
      <protection hidden="1"/>
    </xf>
    <xf numFmtId="175" fontId="12" fillId="0" borderId="10" xfId="0" applyNumberFormat="1" applyFont="1" applyBorder="1" applyAlignment="1">
      <alignment/>
    </xf>
    <xf numFmtId="49" fontId="12" fillId="0" borderId="10" xfId="53" applyNumberFormat="1" applyFont="1" applyFill="1" applyBorder="1" applyAlignment="1" applyProtection="1">
      <alignment horizontal="right"/>
      <protection hidden="1"/>
    </xf>
    <xf numFmtId="192" fontId="12" fillId="34" borderId="10" xfId="53" applyNumberFormat="1" applyFont="1" applyFill="1" applyBorder="1" applyAlignment="1" applyProtection="1">
      <alignment/>
      <protection hidden="1"/>
    </xf>
    <xf numFmtId="174" fontId="17" fillId="0" borderId="11" xfId="56" applyNumberFormat="1" applyFont="1" applyFill="1" applyBorder="1" applyAlignment="1" applyProtection="1">
      <alignment wrapText="1"/>
      <protection hidden="1"/>
    </xf>
    <xf numFmtId="174" fontId="17" fillId="0" borderId="11" xfId="56" applyNumberFormat="1" applyFont="1" applyFill="1" applyBorder="1" applyAlignment="1" applyProtection="1">
      <alignment/>
      <protection hidden="1"/>
    </xf>
    <xf numFmtId="175" fontId="17" fillId="0" borderId="11" xfId="56" applyNumberFormat="1" applyFont="1" applyFill="1" applyBorder="1" applyAlignment="1" applyProtection="1">
      <alignment/>
      <protection hidden="1"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49" fontId="17" fillId="0" borderId="10" xfId="0" applyNumberFormat="1" applyFont="1" applyBorder="1" applyAlignment="1">
      <alignment horizontal="right"/>
    </xf>
    <xf numFmtId="184" fontId="12" fillId="0" borderId="10" xfId="0" applyNumberFormat="1" applyFont="1" applyBorder="1" applyAlignment="1">
      <alignment/>
    </xf>
    <xf numFmtId="181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174" fontId="17" fillId="0" borderId="10" xfId="56" applyNumberFormat="1" applyFont="1" applyFill="1" applyBorder="1" applyAlignment="1" applyProtection="1">
      <alignment horizontal="right" wrapText="1"/>
      <protection hidden="1"/>
    </xf>
    <xf numFmtId="174" fontId="17" fillId="0" borderId="10" xfId="56" applyNumberFormat="1" applyFont="1" applyFill="1" applyBorder="1" applyAlignment="1" applyProtection="1">
      <alignment horizontal="right"/>
      <protection hidden="1"/>
    </xf>
    <xf numFmtId="49" fontId="17" fillId="0" borderId="10" xfId="0" applyNumberFormat="1" applyFont="1" applyFill="1" applyBorder="1" applyAlignment="1">
      <alignment horizontal="center"/>
    </xf>
    <xf numFmtId="0" fontId="1" fillId="0" borderId="10" xfId="56" applyFont="1" applyFill="1" applyBorder="1">
      <alignment/>
      <protection/>
    </xf>
    <xf numFmtId="175" fontId="4" fillId="0" borderId="10" xfId="56" applyNumberFormat="1" applyFont="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wrapText="1"/>
    </xf>
    <xf numFmtId="0" fontId="17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175" fontId="61" fillId="0" borderId="10" xfId="56" applyNumberFormat="1" applyFont="1" applyFill="1" applyBorder="1" applyAlignment="1" applyProtection="1">
      <alignment/>
      <protection hidden="1"/>
    </xf>
    <xf numFmtId="0" fontId="12" fillId="0" borderId="10" xfId="56" applyFont="1" applyBorder="1" applyAlignment="1" applyProtection="1">
      <alignment wrapText="1"/>
      <protection hidden="1"/>
    </xf>
    <xf numFmtId="174" fontId="12" fillId="0" borderId="10" xfId="56" applyNumberFormat="1" applyFont="1" applyBorder="1" applyAlignment="1" applyProtection="1">
      <alignment wrapText="1"/>
      <protection hidden="1"/>
    </xf>
    <xf numFmtId="174" fontId="12" fillId="0" borderId="10" xfId="56" applyNumberFormat="1" applyFont="1" applyBorder="1" applyProtection="1">
      <alignment/>
      <protection hidden="1"/>
    </xf>
    <xf numFmtId="49" fontId="12" fillId="0" borderId="10" xfId="56" applyNumberFormat="1" applyFont="1" applyBorder="1" applyAlignment="1" applyProtection="1">
      <alignment horizontal="right"/>
      <protection hidden="1"/>
    </xf>
    <xf numFmtId="176" fontId="12" fillId="0" borderId="10" xfId="56" applyNumberFormat="1" applyFont="1" applyBorder="1" applyAlignment="1" applyProtection="1">
      <alignment wrapText="1"/>
      <protection hidden="1"/>
    </xf>
    <xf numFmtId="176" fontId="17" fillId="0" borderId="10" xfId="56" applyNumberFormat="1" applyFont="1" applyBorder="1" applyAlignment="1" applyProtection="1">
      <alignment wrapText="1"/>
      <protection hidden="1"/>
    </xf>
    <xf numFmtId="175" fontId="12" fillId="0" borderId="10" xfId="56" applyNumberFormat="1" applyFont="1" applyBorder="1" applyProtection="1">
      <alignment/>
      <protection hidden="1"/>
    </xf>
    <xf numFmtId="174" fontId="12" fillId="0" borderId="17" xfId="56" applyNumberFormat="1" applyFont="1" applyBorder="1" applyAlignment="1" applyProtection="1">
      <alignment wrapText="1"/>
      <protection hidden="1"/>
    </xf>
    <xf numFmtId="174" fontId="12" fillId="0" borderId="17" xfId="56" applyNumberFormat="1" applyFont="1" applyBorder="1" applyProtection="1">
      <alignment/>
      <protection hidden="1"/>
    </xf>
    <xf numFmtId="176" fontId="12" fillId="0" borderId="17" xfId="56" applyNumberFormat="1" applyFont="1" applyBorder="1" applyAlignment="1" applyProtection="1">
      <alignment wrapText="1"/>
      <protection hidden="1"/>
    </xf>
    <xf numFmtId="175" fontId="12" fillId="0" borderId="17" xfId="56" applyNumberFormat="1" applyFont="1" applyBorder="1" applyProtection="1">
      <alignment/>
      <protection hidden="1"/>
    </xf>
    <xf numFmtId="0" fontId="17" fillId="0" borderId="0" xfId="0" applyFont="1" applyAlignment="1">
      <alignment wrapText="1"/>
    </xf>
    <xf numFmtId="174" fontId="4" fillId="0" borderId="10" xfId="56" applyNumberFormat="1" applyFont="1" applyBorder="1" applyAlignment="1" applyProtection="1">
      <alignment wrapText="1"/>
      <protection hidden="1"/>
    </xf>
    <xf numFmtId="174" fontId="4" fillId="0" borderId="10" xfId="56" applyNumberFormat="1" applyFont="1" applyBorder="1" applyProtection="1">
      <alignment/>
      <protection hidden="1"/>
    </xf>
    <xf numFmtId="177" fontId="1" fillId="0" borderId="10" xfId="56" applyNumberFormat="1" applyFont="1" applyBorder="1" applyProtection="1">
      <alignment/>
      <protection hidden="1"/>
    </xf>
    <xf numFmtId="176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Protection="1">
      <alignment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22" fillId="0" borderId="10" xfId="0" applyFont="1" applyBorder="1" applyAlignment="1">
      <alignment wrapText="1"/>
    </xf>
    <xf numFmtId="175" fontId="62" fillId="0" borderId="10" xfId="56" applyNumberFormat="1" applyFont="1" applyFill="1" applyBorder="1" applyAlignment="1" applyProtection="1">
      <alignment/>
      <protection hidden="1"/>
    </xf>
    <xf numFmtId="176" fontId="12" fillId="0" borderId="11" xfId="56" applyNumberFormat="1" applyFont="1" applyBorder="1" applyAlignment="1" applyProtection="1">
      <alignment wrapText="1"/>
      <protection hidden="1"/>
    </xf>
    <xf numFmtId="175" fontId="12" fillId="0" borderId="11" xfId="56" applyNumberFormat="1" applyFont="1" applyBorder="1" applyProtection="1">
      <alignment/>
      <protection hidden="1"/>
    </xf>
    <xf numFmtId="0" fontId="18" fillId="0" borderId="10" xfId="0" applyFont="1" applyBorder="1" applyAlignment="1">
      <alignment wrapText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176" fontId="12" fillId="0" borderId="0" xfId="56" applyNumberFormat="1" applyFont="1" applyBorder="1" applyAlignment="1" applyProtection="1">
      <alignment wrapText="1"/>
      <protection hidden="1"/>
    </xf>
    <xf numFmtId="175" fontId="12" fillId="0" borderId="0" xfId="56" applyNumberFormat="1" applyFont="1" applyFill="1" applyBorder="1" applyAlignment="1" applyProtection="1">
      <alignment/>
      <protection hidden="1"/>
    </xf>
    <xf numFmtId="0" fontId="12" fillId="0" borderId="0" xfId="0" applyFont="1" applyAlignment="1">
      <alignment wrapText="1"/>
    </xf>
    <xf numFmtId="49" fontId="17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vertical="center" wrapText="1"/>
    </xf>
    <xf numFmtId="49" fontId="12" fillId="0" borderId="10" xfId="56" applyNumberFormat="1" applyFont="1" applyFill="1" applyBorder="1" applyAlignment="1" applyProtection="1">
      <alignment horizontal="right" wrapText="1"/>
      <protection hidden="1"/>
    </xf>
    <xf numFmtId="0" fontId="23" fillId="0" borderId="0" xfId="0" applyFont="1" applyAlignment="1">
      <alignment wrapText="1"/>
    </xf>
    <xf numFmtId="49" fontId="12" fillId="0" borderId="17" xfId="56" applyNumberFormat="1" applyFont="1" applyFill="1" applyBorder="1" applyAlignment="1" applyProtection="1">
      <alignment horizontal="right" wrapText="1"/>
      <protection hidden="1"/>
    </xf>
    <xf numFmtId="0" fontId="61" fillId="0" borderId="10" xfId="56" applyNumberFormat="1" applyFont="1" applyFill="1" applyBorder="1" applyAlignment="1" applyProtection="1">
      <alignment wrapText="1"/>
      <protection hidden="1"/>
    </xf>
    <xf numFmtId="0" fontId="61" fillId="0" borderId="10" xfId="0" applyFont="1" applyBorder="1" applyAlignment="1">
      <alignment vertical="center" wrapText="1"/>
    </xf>
    <xf numFmtId="0" fontId="63" fillId="0" borderId="0" xfId="0" applyFont="1" applyAlignment="1">
      <alignment/>
    </xf>
    <xf numFmtId="0" fontId="15" fillId="0" borderId="0" xfId="0" applyFont="1" applyAlignment="1">
      <alignment/>
    </xf>
    <xf numFmtId="175" fontId="24" fillId="0" borderId="10" xfId="56" applyNumberFormat="1" applyFont="1" applyFill="1" applyBorder="1" applyAlignment="1" applyProtection="1">
      <alignment/>
      <protection hidden="1"/>
    </xf>
    <xf numFmtId="175" fontId="5" fillId="0" borderId="10" xfId="56" applyNumberFormat="1" applyFont="1" applyFill="1" applyBorder="1" applyAlignment="1" applyProtection="1">
      <alignment/>
      <protection hidden="1"/>
    </xf>
    <xf numFmtId="0" fontId="16" fillId="0" borderId="0" xfId="0" applyFont="1" applyAlignment="1">
      <alignment horizontal="center" wrapText="1"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Alignment="1">
      <alignment horizontal="right"/>
    </xf>
    <xf numFmtId="0" fontId="1" fillId="0" borderId="0" xfId="56" applyFont="1" applyBorder="1" applyAlignment="1">
      <alignment horizontal="right"/>
      <protection/>
    </xf>
    <xf numFmtId="0" fontId="3" fillId="0" borderId="20" xfId="56" applyNumberFormat="1" applyFont="1" applyFill="1" applyBorder="1" applyAlignment="1" applyProtection="1">
      <alignment horizont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PageLayoutView="0" workbookViewId="0" topLeftCell="A24">
      <selection activeCell="J12" sqref="J12"/>
    </sheetView>
  </sheetViews>
  <sheetFormatPr defaultColWidth="9.00390625" defaultRowHeight="12.75"/>
  <cols>
    <col min="1" max="1" width="36.25390625" style="0" customWidth="1"/>
    <col min="2" max="2" width="6.625" style="0" customWidth="1"/>
    <col min="3" max="3" width="7.375" style="0" customWidth="1"/>
    <col min="4" max="4" width="11.00390625" style="0" customWidth="1"/>
    <col min="5" max="5" width="11.625" style="0" customWidth="1"/>
    <col min="6" max="6" width="13.375" style="0" customWidth="1"/>
    <col min="8" max="8" width="12.75390625" style="0" customWidth="1"/>
    <col min="9" max="9" width="12.125" style="0" customWidth="1"/>
    <col min="10" max="10" width="12.25390625" style="0" customWidth="1"/>
    <col min="11" max="11" width="10.75390625" style="0" customWidth="1"/>
  </cols>
  <sheetData>
    <row r="1" spans="2:6" ht="12.75">
      <c r="B1" s="24"/>
      <c r="C1" s="24"/>
      <c r="D1" s="24"/>
      <c r="E1" s="212" t="s">
        <v>205</v>
      </c>
      <c r="F1" s="212"/>
    </row>
    <row r="2" spans="2:6" ht="12.75">
      <c r="B2" s="213" t="s">
        <v>52</v>
      </c>
      <c r="C2" s="213"/>
      <c r="D2" s="213"/>
      <c r="E2" s="213"/>
      <c r="F2" s="213"/>
    </row>
    <row r="3" spans="2:6" ht="12.75">
      <c r="B3" s="23"/>
      <c r="C3" s="24"/>
      <c r="D3" s="213" t="s">
        <v>63</v>
      </c>
      <c r="E3" s="213"/>
      <c r="F3" s="213"/>
    </row>
    <row r="4" spans="2:6" ht="12.75">
      <c r="B4" s="58"/>
      <c r="C4" s="214" t="s">
        <v>227</v>
      </c>
      <c r="D4" s="214"/>
      <c r="E4" s="214"/>
      <c r="F4" s="214"/>
    </row>
    <row r="5" spans="1:6" ht="12.75">
      <c r="A5" s="24"/>
      <c r="B5" s="24"/>
      <c r="C5" s="24"/>
      <c r="D5" s="24"/>
      <c r="E5" s="212" t="s">
        <v>161</v>
      </c>
      <c r="F5" s="212"/>
    </row>
    <row r="6" spans="1:6" ht="12.75">
      <c r="A6" s="23"/>
      <c r="B6" s="213" t="s">
        <v>52</v>
      </c>
      <c r="C6" s="213"/>
      <c r="D6" s="213"/>
      <c r="E6" s="213"/>
      <c r="F6" s="213"/>
    </row>
    <row r="7" spans="1:6" ht="12.75">
      <c r="A7" s="23"/>
      <c r="B7" s="23"/>
      <c r="C7" s="24"/>
      <c r="D7" s="213" t="s">
        <v>63</v>
      </c>
      <c r="E7" s="213"/>
      <c r="F7" s="213"/>
    </row>
    <row r="8" spans="1:6" ht="12.75">
      <c r="A8" s="55"/>
      <c r="B8" s="58"/>
      <c r="C8" s="214" t="s">
        <v>190</v>
      </c>
      <c r="D8" s="214"/>
      <c r="E8" s="214"/>
      <c r="F8" s="214"/>
    </row>
    <row r="9" spans="1:6" ht="14.25" customHeight="1">
      <c r="A9" s="210" t="s">
        <v>77</v>
      </c>
      <c r="B9" s="210"/>
      <c r="C9" s="210"/>
      <c r="D9" s="210"/>
      <c r="E9" s="210"/>
      <c r="F9" s="210"/>
    </row>
    <row r="10" spans="1:7" ht="13.5" customHeight="1">
      <c r="A10" s="211" t="s">
        <v>163</v>
      </c>
      <c r="B10" s="211"/>
      <c r="C10" s="211"/>
      <c r="D10" s="211"/>
      <c r="E10" s="211"/>
      <c r="F10" s="211"/>
      <c r="G10" s="58"/>
    </row>
    <row r="11" spans="1:6" ht="14.25" customHeight="1">
      <c r="A11" s="211" t="s">
        <v>164</v>
      </c>
      <c r="B11" s="211"/>
      <c r="C11" s="211"/>
      <c r="D11" s="211"/>
      <c r="E11" s="211"/>
      <c r="F11" s="211"/>
    </row>
    <row r="12" spans="1:6" ht="15.75" customHeight="1">
      <c r="A12" s="211" t="s">
        <v>176</v>
      </c>
      <c r="B12" s="211"/>
      <c r="C12" s="211"/>
      <c r="D12" s="211"/>
      <c r="E12" s="211"/>
      <c r="F12" s="211"/>
    </row>
    <row r="13" spans="1:6" ht="23.25" customHeight="1" thickBot="1">
      <c r="A13" s="72"/>
      <c r="B13" s="72"/>
      <c r="C13" s="72"/>
      <c r="D13" s="72"/>
      <c r="E13" s="72"/>
      <c r="F13" s="121" t="s">
        <v>72</v>
      </c>
    </row>
    <row r="14" spans="1:6" ht="12.75">
      <c r="A14" s="73" t="s">
        <v>0</v>
      </c>
      <c r="B14" s="74" t="s">
        <v>1</v>
      </c>
      <c r="C14" s="74" t="s">
        <v>2</v>
      </c>
      <c r="D14" s="74" t="s">
        <v>36</v>
      </c>
      <c r="E14" s="74" t="s">
        <v>56</v>
      </c>
      <c r="F14" s="75" t="s">
        <v>71</v>
      </c>
    </row>
    <row r="15" spans="1:6" ht="12.75">
      <c r="A15" s="88">
        <v>1</v>
      </c>
      <c r="B15" s="89">
        <v>2</v>
      </c>
      <c r="C15" s="89">
        <v>3</v>
      </c>
      <c r="D15" s="89">
        <v>4</v>
      </c>
      <c r="E15" s="89">
        <v>5</v>
      </c>
      <c r="F15" s="89">
        <v>6</v>
      </c>
    </row>
    <row r="16" spans="1:6" ht="12.75">
      <c r="A16" s="122" t="s">
        <v>5</v>
      </c>
      <c r="B16" s="123">
        <v>1</v>
      </c>
      <c r="C16" s="124"/>
      <c r="D16" s="125"/>
      <c r="E16" s="126"/>
      <c r="F16" s="119">
        <f>F17+F29+F44+F50+F40</f>
        <v>49055.1</v>
      </c>
    </row>
    <row r="17" spans="1:6" ht="39.75" customHeight="1">
      <c r="A17" s="122" t="s">
        <v>6</v>
      </c>
      <c r="B17" s="123">
        <v>1</v>
      </c>
      <c r="C17" s="124">
        <v>2</v>
      </c>
      <c r="D17" s="125"/>
      <c r="E17" s="126"/>
      <c r="F17" s="119">
        <f>F18</f>
        <v>9823.5</v>
      </c>
    </row>
    <row r="18" spans="1:6" ht="15.75" customHeight="1">
      <c r="A18" s="85" t="s">
        <v>79</v>
      </c>
      <c r="B18" s="115">
        <v>1</v>
      </c>
      <c r="C18" s="127">
        <v>2</v>
      </c>
      <c r="D18" s="128">
        <v>4000000000</v>
      </c>
      <c r="E18" s="129"/>
      <c r="F18" s="117">
        <f>F19</f>
        <v>9823.5</v>
      </c>
    </row>
    <row r="19" spans="1:6" ht="42" customHeight="1">
      <c r="A19" s="97" t="s">
        <v>78</v>
      </c>
      <c r="B19" s="115">
        <v>1</v>
      </c>
      <c r="C19" s="127">
        <v>2</v>
      </c>
      <c r="D19" s="128">
        <v>4010000000</v>
      </c>
      <c r="E19" s="129"/>
      <c r="F19" s="117">
        <f>F20+F23+F26</f>
        <v>9823.5</v>
      </c>
    </row>
    <row r="20" spans="1:6" ht="17.25" customHeight="1">
      <c r="A20" s="90" t="s">
        <v>87</v>
      </c>
      <c r="B20" s="115">
        <v>1</v>
      </c>
      <c r="C20" s="127">
        <v>2</v>
      </c>
      <c r="D20" s="128">
        <v>4010002030</v>
      </c>
      <c r="E20" s="129"/>
      <c r="F20" s="117">
        <f>F21</f>
        <v>3025.2</v>
      </c>
    </row>
    <row r="21" spans="1:10" ht="79.5" customHeight="1">
      <c r="A21" s="90" t="s">
        <v>57</v>
      </c>
      <c r="B21" s="115">
        <v>1</v>
      </c>
      <c r="C21" s="127">
        <v>2</v>
      </c>
      <c r="D21" s="128">
        <v>4010002030</v>
      </c>
      <c r="E21" s="129">
        <v>100</v>
      </c>
      <c r="F21" s="117">
        <f>F22</f>
        <v>3025.2</v>
      </c>
      <c r="J21" s="77"/>
    </row>
    <row r="22" spans="1:6" ht="28.5" customHeight="1">
      <c r="A22" s="90" t="s">
        <v>58</v>
      </c>
      <c r="B22" s="115">
        <v>1</v>
      </c>
      <c r="C22" s="127">
        <v>2</v>
      </c>
      <c r="D22" s="128">
        <v>4010002030</v>
      </c>
      <c r="E22" s="129">
        <v>120</v>
      </c>
      <c r="F22" s="117">
        <v>3025.2</v>
      </c>
    </row>
    <row r="23" spans="1:6" ht="28.5" customHeight="1">
      <c r="A23" s="97" t="s">
        <v>88</v>
      </c>
      <c r="B23" s="115">
        <v>1</v>
      </c>
      <c r="C23" s="127">
        <v>2</v>
      </c>
      <c r="D23" s="128">
        <v>4010002060</v>
      </c>
      <c r="E23" s="129"/>
      <c r="F23" s="117">
        <f>F24</f>
        <v>6692.8</v>
      </c>
    </row>
    <row r="24" spans="1:6" ht="75.75" customHeight="1">
      <c r="A24" s="90" t="s">
        <v>57</v>
      </c>
      <c r="B24" s="115">
        <v>1</v>
      </c>
      <c r="C24" s="127">
        <v>2</v>
      </c>
      <c r="D24" s="128">
        <v>4010002060</v>
      </c>
      <c r="E24" s="129">
        <v>100</v>
      </c>
      <c r="F24" s="117">
        <f>F25</f>
        <v>6692.8</v>
      </c>
    </row>
    <row r="25" spans="1:6" ht="27" customHeight="1">
      <c r="A25" s="90" t="s">
        <v>58</v>
      </c>
      <c r="B25" s="115">
        <v>1</v>
      </c>
      <c r="C25" s="127">
        <v>2</v>
      </c>
      <c r="D25" s="128">
        <v>4010002060</v>
      </c>
      <c r="E25" s="129">
        <v>120</v>
      </c>
      <c r="F25" s="117">
        <v>6692.8</v>
      </c>
    </row>
    <row r="26" spans="1:6" ht="94.5" customHeight="1">
      <c r="A26" s="90" t="s">
        <v>224</v>
      </c>
      <c r="B26" s="115">
        <v>1</v>
      </c>
      <c r="C26" s="127">
        <v>2</v>
      </c>
      <c r="D26" s="128">
        <v>4010085150</v>
      </c>
      <c r="E26" s="129"/>
      <c r="F26" s="117">
        <f>F27</f>
        <v>105.5</v>
      </c>
    </row>
    <row r="27" spans="1:6" ht="75" customHeight="1">
      <c r="A27" s="90" t="s">
        <v>57</v>
      </c>
      <c r="B27" s="115">
        <v>1</v>
      </c>
      <c r="C27" s="127">
        <v>2</v>
      </c>
      <c r="D27" s="128">
        <v>4010085150</v>
      </c>
      <c r="E27" s="129">
        <v>100</v>
      </c>
      <c r="F27" s="117">
        <f>F28</f>
        <v>105.5</v>
      </c>
    </row>
    <row r="28" spans="1:6" ht="28.5" customHeight="1">
      <c r="A28" s="90" t="s">
        <v>58</v>
      </c>
      <c r="B28" s="115">
        <v>1</v>
      </c>
      <c r="C28" s="127">
        <v>2</v>
      </c>
      <c r="D28" s="128">
        <v>4010085150</v>
      </c>
      <c r="E28" s="129">
        <v>120</v>
      </c>
      <c r="F28" s="117">
        <v>105.5</v>
      </c>
    </row>
    <row r="29" spans="1:6" ht="66" customHeight="1">
      <c r="A29" s="122" t="s">
        <v>8</v>
      </c>
      <c r="B29" s="123">
        <v>1</v>
      </c>
      <c r="C29" s="124">
        <v>4</v>
      </c>
      <c r="D29" s="126"/>
      <c r="E29" s="126"/>
      <c r="F29" s="119">
        <f>F30</f>
        <v>32091</v>
      </c>
    </row>
    <row r="30" spans="1:6" ht="18.75" customHeight="1">
      <c r="A30" s="85" t="s">
        <v>79</v>
      </c>
      <c r="B30" s="115">
        <v>1</v>
      </c>
      <c r="C30" s="127">
        <v>4</v>
      </c>
      <c r="D30" s="129">
        <v>4000000000</v>
      </c>
      <c r="E30" s="129"/>
      <c r="F30" s="117">
        <f>F31</f>
        <v>32091</v>
      </c>
    </row>
    <row r="31" spans="1:6" ht="40.5" customHeight="1">
      <c r="A31" s="97" t="s">
        <v>78</v>
      </c>
      <c r="B31" s="115">
        <v>1</v>
      </c>
      <c r="C31" s="127">
        <v>4</v>
      </c>
      <c r="D31" s="128">
        <v>4010000000</v>
      </c>
      <c r="E31" s="129"/>
      <c r="F31" s="117">
        <f>F32+F37</f>
        <v>32091</v>
      </c>
    </row>
    <row r="32" spans="1:6" ht="33" customHeight="1">
      <c r="A32" s="90" t="s">
        <v>94</v>
      </c>
      <c r="B32" s="115">
        <v>1</v>
      </c>
      <c r="C32" s="127">
        <v>4</v>
      </c>
      <c r="D32" s="128">
        <v>4010002040</v>
      </c>
      <c r="E32" s="129"/>
      <c r="F32" s="117">
        <f>F33+F35</f>
        <v>32059.8</v>
      </c>
    </row>
    <row r="33" spans="1:6" ht="81.75" customHeight="1">
      <c r="A33" s="90" t="s">
        <v>57</v>
      </c>
      <c r="B33" s="115">
        <v>1</v>
      </c>
      <c r="C33" s="127">
        <v>4</v>
      </c>
      <c r="D33" s="128">
        <v>4010002040</v>
      </c>
      <c r="E33" s="129">
        <v>100</v>
      </c>
      <c r="F33" s="117">
        <f>F34</f>
        <v>32030.8</v>
      </c>
    </row>
    <row r="34" spans="1:9" ht="30" customHeight="1">
      <c r="A34" s="90" t="s">
        <v>58</v>
      </c>
      <c r="B34" s="115">
        <v>1</v>
      </c>
      <c r="C34" s="127">
        <v>4</v>
      </c>
      <c r="D34" s="128">
        <v>4010002040</v>
      </c>
      <c r="E34" s="129">
        <v>120</v>
      </c>
      <c r="F34" s="117">
        <v>32030.8</v>
      </c>
      <c r="I34">
        <v>10.6</v>
      </c>
    </row>
    <row r="35" spans="1:6" ht="45.75" customHeight="1">
      <c r="A35" s="90" t="s">
        <v>115</v>
      </c>
      <c r="B35" s="115">
        <v>1</v>
      </c>
      <c r="C35" s="127">
        <v>4</v>
      </c>
      <c r="D35" s="128">
        <v>4010002040</v>
      </c>
      <c r="E35" s="129">
        <v>200</v>
      </c>
      <c r="F35" s="117">
        <f>F36</f>
        <v>29</v>
      </c>
    </row>
    <row r="36" spans="1:6" ht="44.25" customHeight="1">
      <c r="A36" s="90" t="s">
        <v>97</v>
      </c>
      <c r="B36" s="115">
        <v>1</v>
      </c>
      <c r="C36" s="127">
        <v>4</v>
      </c>
      <c r="D36" s="128">
        <v>4010002040</v>
      </c>
      <c r="E36" s="129">
        <v>240</v>
      </c>
      <c r="F36" s="117">
        <v>29</v>
      </c>
    </row>
    <row r="37" spans="1:6" ht="44.25" customHeight="1">
      <c r="A37" s="90" t="s">
        <v>222</v>
      </c>
      <c r="B37" s="115">
        <v>1</v>
      </c>
      <c r="C37" s="127">
        <v>4</v>
      </c>
      <c r="D37" s="128">
        <v>4010085150</v>
      </c>
      <c r="E37" s="129"/>
      <c r="F37" s="117">
        <f>F38</f>
        <v>31.2</v>
      </c>
    </row>
    <row r="38" spans="1:6" ht="79.5" customHeight="1">
      <c r="A38" s="90" t="s">
        <v>57</v>
      </c>
      <c r="B38" s="115">
        <v>1</v>
      </c>
      <c r="C38" s="127">
        <v>4</v>
      </c>
      <c r="D38" s="128">
        <v>4010085150</v>
      </c>
      <c r="E38" s="129">
        <v>100</v>
      </c>
      <c r="F38" s="117">
        <f>F39</f>
        <v>31.2</v>
      </c>
    </row>
    <row r="39" spans="1:6" ht="31.5" customHeight="1">
      <c r="A39" s="90" t="s">
        <v>58</v>
      </c>
      <c r="B39" s="115">
        <v>1</v>
      </c>
      <c r="C39" s="127">
        <v>4</v>
      </c>
      <c r="D39" s="128">
        <v>4010085150</v>
      </c>
      <c r="E39" s="129">
        <v>120</v>
      </c>
      <c r="F39" s="117">
        <v>31.2</v>
      </c>
    </row>
    <row r="40" spans="1:6" ht="57.75" customHeight="1">
      <c r="A40" s="189" t="s">
        <v>10</v>
      </c>
      <c r="B40" s="182">
        <v>1</v>
      </c>
      <c r="C40" s="183">
        <v>6</v>
      </c>
      <c r="D40" s="184"/>
      <c r="E40" s="185"/>
      <c r="F40" s="119">
        <f>F41</f>
        <v>87.5</v>
      </c>
    </row>
    <row r="41" spans="1:6" ht="83.25" customHeight="1">
      <c r="A41" s="102" t="s">
        <v>175</v>
      </c>
      <c r="B41" s="186">
        <v>1</v>
      </c>
      <c r="C41" s="187">
        <v>6</v>
      </c>
      <c r="D41" s="184">
        <v>4110089020</v>
      </c>
      <c r="E41" s="185"/>
      <c r="F41" s="117">
        <f>F42</f>
        <v>87.5</v>
      </c>
    </row>
    <row r="42" spans="1:6" ht="17.25" customHeight="1">
      <c r="A42" s="188" t="s">
        <v>146</v>
      </c>
      <c r="B42" s="186">
        <v>1</v>
      </c>
      <c r="C42" s="187">
        <v>6</v>
      </c>
      <c r="D42" s="184">
        <v>4110089020</v>
      </c>
      <c r="E42" s="185">
        <v>500</v>
      </c>
      <c r="F42" s="117">
        <f>F43</f>
        <v>87.5</v>
      </c>
    </row>
    <row r="43" spans="1:6" ht="18.75" customHeight="1">
      <c r="A43" s="188" t="s">
        <v>169</v>
      </c>
      <c r="B43" s="186">
        <v>1</v>
      </c>
      <c r="C43" s="187">
        <v>6</v>
      </c>
      <c r="D43" s="184">
        <v>4110089020</v>
      </c>
      <c r="E43" s="185">
        <v>540</v>
      </c>
      <c r="F43" s="117">
        <v>87.5</v>
      </c>
    </row>
    <row r="44" spans="1:6" ht="12.75">
      <c r="A44" s="122" t="s">
        <v>13</v>
      </c>
      <c r="B44" s="123">
        <v>1</v>
      </c>
      <c r="C44" s="124">
        <v>11</v>
      </c>
      <c r="D44" s="125"/>
      <c r="E44" s="126"/>
      <c r="F44" s="119">
        <f>F45</f>
        <v>1295.7</v>
      </c>
    </row>
    <row r="45" spans="1:6" ht="12.75">
      <c r="A45" s="98" t="s">
        <v>79</v>
      </c>
      <c r="B45" s="115">
        <v>1</v>
      </c>
      <c r="C45" s="127">
        <v>11</v>
      </c>
      <c r="D45" s="128">
        <v>4000000000</v>
      </c>
      <c r="E45" s="126"/>
      <c r="F45" s="117">
        <f>F46</f>
        <v>1295.7</v>
      </c>
    </row>
    <row r="46" spans="1:6" ht="36" customHeight="1">
      <c r="A46" s="85" t="s">
        <v>139</v>
      </c>
      <c r="B46" s="115">
        <v>1</v>
      </c>
      <c r="C46" s="127">
        <v>11</v>
      </c>
      <c r="D46" s="128">
        <v>4080000000</v>
      </c>
      <c r="E46" s="129"/>
      <c r="F46" s="117">
        <f>F47</f>
        <v>1295.7</v>
      </c>
    </row>
    <row r="47" spans="1:6" ht="24.75" customHeight="1">
      <c r="A47" s="85" t="s">
        <v>98</v>
      </c>
      <c r="B47" s="115">
        <v>1</v>
      </c>
      <c r="C47" s="127">
        <v>11</v>
      </c>
      <c r="D47" s="128">
        <v>4080020210</v>
      </c>
      <c r="E47" s="129"/>
      <c r="F47" s="117">
        <f>F48</f>
        <v>1295.7</v>
      </c>
    </row>
    <row r="48" spans="1:6" ht="13.5" customHeight="1">
      <c r="A48" s="90" t="s">
        <v>59</v>
      </c>
      <c r="B48" s="115">
        <v>1</v>
      </c>
      <c r="C48" s="127">
        <v>11</v>
      </c>
      <c r="D48" s="128">
        <v>4080020210</v>
      </c>
      <c r="E48" s="129">
        <v>800</v>
      </c>
      <c r="F48" s="117">
        <f>F49</f>
        <v>1295.7</v>
      </c>
    </row>
    <row r="49" spans="1:6" ht="12.75">
      <c r="A49" s="90" t="s">
        <v>61</v>
      </c>
      <c r="B49" s="115">
        <v>1</v>
      </c>
      <c r="C49" s="127">
        <v>11</v>
      </c>
      <c r="D49" s="128">
        <v>4080020210</v>
      </c>
      <c r="E49" s="129">
        <v>870</v>
      </c>
      <c r="F49" s="117">
        <v>1295.7</v>
      </c>
    </row>
    <row r="50" spans="1:6" ht="12.75" customHeight="1">
      <c r="A50" s="122" t="s">
        <v>14</v>
      </c>
      <c r="B50" s="123">
        <v>1</v>
      </c>
      <c r="C50" s="124">
        <v>13</v>
      </c>
      <c r="D50" s="126"/>
      <c r="E50" s="126"/>
      <c r="F50" s="119">
        <f>F51</f>
        <v>5757.4</v>
      </c>
    </row>
    <row r="51" spans="1:6" ht="12.75" customHeight="1">
      <c r="A51" s="90" t="s">
        <v>79</v>
      </c>
      <c r="B51" s="115">
        <v>1</v>
      </c>
      <c r="C51" s="127">
        <v>13</v>
      </c>
      <c r="D51" s="129">
        <v>4000000000</v>
      </c>
      <c r="E51" s="129"/>
      <c r="F51" s="117">
        <f>F52+F69</f>
        <v>5757.4</v>
      </c>
    </row>
    <row r="52" spans="1:6" ht="39" customHeight="1">
      <c r="A52" s="97" t="s">
        <v>78</v>
      </c>
      <c r="B52" s="115">
        <v>1</v>
      </c>
      <c r="C52" s="127">
        <v>13</v>
      </c>
      <c r="D52" s="129">
        <v>4010000000</v>
      </c>
      <c r="E52" s="126"/>
      <c r="F52" s="148">
        <f>F56+F62+F53+F65</f>
        <v>5757.4</v>
      </c>
    </row>
    <row r="53" spans="1:6" ht="35.25" customHeight="1">
      <c r="A53" s="97" t="s">
        <v>89</v>
      </c>
      <c r="B53" s="115">
        <v>1</v>
      </c>
      <c r="C53" s="127">
        <v>13</v>
      </c>
      <c r="D53" s="128">
        <v>4010002400</v>
      </c>
      <c r="E53" s="129"/>
      <c r="F53" s="117">
        <f>F54</f>
        <v>1039.5</v>
      </c>
    </row>
    <row r="54" spans="1:6" ht="39" customHeight="1">
      <c r="A54" s="97" t="s">
        <v>115</v>
      </c>
      <c r="B54" s="115">
        <v>1</v>
      </c>
      <c r="C54" s="127">
        <v>13</v>
      </c>
      <c r="D54" s="128">
        <v>4010002400</v>
      </c>
      <c r="E54" s="129">
        <v>200</v>
      </c>
      <c r="F54" s="117">
        <f>F55</f>
        <v>1039.5</v>
      </c>
    </row>
    <row r="55" spans="1:8" ht="39" customHeight="1">
      <c r="A55" s="97" t="s">
        <v>97</v>
      </c>
      <c r="B55" s="115">
        <v>1</v>
      </c>
      <c r="C55" s="127">
        <v>13</v>
      </c>
      <c r="D55" s="128">
        <v>4010002400</v>
      </c>
      <c r="E55" s="129">
        <v>240</v>
      </c>
      <c r="F55" s="117">
        <v>1039.5</v>
      </c>
      <c r="H55">
        <v>300</v>
      </c>
    </row>
    <row r="56" spans="1:6" ht="20.25" customHeight="1">
      <c r="A56" s="97" t="s">
        <v>86</v>
      </c>
      <c r="B56" s="115">
        <v>1</v>
      </c>
      <c r="C56" s="127">
        <v>13</v>
      </c>
      <c r="D56" s="129">
        <v>4010099990</v>
      </c>
      <c r="E56" s="126"/>
      <c r="F56" s="148">
        <f>F57+F59</f>
        <v>4195.9</v>
      </c>
    </row>
    <row r="57" spans="1:6" ht="38.25" customHeight="1">
      <c r="A57" s="97" t="s">
        <v>115</v>
      </c>
      <c r="B57" s="115">
        <v>1</v>
      </c>
      <c r="C57" s="127">
        <v>13</v>
      </c>
      <c r="D57" s="129">
        <v>4010099990</v>
      </c>
      <c r="E57" s="129">
        <v>200</v>
      </c>
      <c r="F57" s="157">
        <f>F58</f>
        <v>2983.5</v>
      </c>
    </row>
    <row r="58" spans="1:8" ht="42.75" customHeight="1">
      <c r="A58" s="97" t="s">
        <v>97</v>
      </c>
      <c r="B58" s="115">
        <v>1</v>
      </c>
      <c r="C58" s="127">
        <v>13</v>
      </c>
      <c r="D58" s="129">
        <v>4010099990</v>
      </c>
      <c r="E58" s="129">
        <v>240</v>
      </c>
      <c r="F58" s="157">
        <v>2983.5</v>
      </c>
      <c r="H58">
        <v>401</v>
      </c>
    </row>
    <row r="59" spans="1:6" ht="15.75" customHeight="1">
      <c r="A59" s="90" t="s">
        <v>59</v>
      </c>
      <c r="B59" s="115">
        <v>1</v>
      </c>
      <c r="C59" s="127">
        <v>13</v>
      </c>
      <c r="D59" s="129">
        <v>4010099990</v>
      </c>
      <c r="E59" s="103">
        <v>800</v>
      </c>
      <c r="F59" s="148">
        <f>F61+F60</f>
        <v>1212.4</v>
      </c>
    </row>
    <row r="60" spans="1:6" ht="15.75" customHeight="1">
      <c r="A60" s="90" t="s">
        <v>145</v>
      </c>
      <c r="B60" s="115">
        <v>1</v>
      </c>
      <c r="C60" s="127">
        <v>13</v>
      </c>
      <c r="D60" s="129">
        <v>4010099990</v>
      </c>
      <c r="E60" s="103">
        <v>830</v>
      </c>
      <c r="F60" s="157">
        <v>25</v>
      </c>
    </row>
    <row r="61" spans="1:8" ht="17.25" customHeight="1">
      <c r="A61" s="90" t="s">
        <v>60</v>
      </c>
      <c r="B61" s="115">
        <v>1</v>
      </c>
      <c r="C61" s="127">
        <v>13</v>
      </c>
      <c r="D61" s="129">
        <v>4010099990</v>
      </c>
      <c r="E61" s="129">
        <v>850</v>
      </c>
      <c r="F61" s="117">
        <v>1187.4</v>
      </c>
      <c r="G61" s="77"/>
      <c r="H61">
        <v>190</v>
      </c>
    </row>
    <row r="62" spans="1:6" ht="45" customHeight="1">
      <c r="A62" s="97" t="s">
        <v>127</v>
      </c>
      <c r="B62" s="115">
        <v>1</v>
      </c>
      <c r="C62" s="127">
        <v>13</v>
      </c>
      <c r="D62" s="129">
        <v>4010089181</v>
      </c>
      <c r="E62" s="126"/>
      <c r="F62" s="117">
        <f>F63</f>
        <v>172</v>
      </c>
    </row>
    <row r="63" spans="1:8" ht="35.25" customHeight="1">
      <c r="A63" s="97" t="s">
        <v>115</v>
      </c>
      <c r="B63" s="115">
        <v>1</v>
      </c>
      <c r="C63" s="127">
        <v>13</v>
      </c>
      <c r="D63" s="129">
        <v>4010089181</v>
      </c>
      <c r="E63" s="129">
        <v>200</v>
      </c>
      <c r="F63" s="117">
        <f>F64</f>
        <v>172</v>
      </c>
      <c r="H63" s="207"/>
    </row>
    <row r="64" spans="1:6" ht="43.5" customHeight="1">
      <c r="A64" s="97" t="s">
        <v>97</v>
      </c>
      <c r="B64" s="115">
        <v>1</v>
      </c>
      <c r="C64" s="127">
        <v>13</v>
      </c>
      <c r="D64" s="129">
        <v>4010089181</v>
      </c>
      <c r="E64" s="129">
        <v>240</v>
      </c>
      <c r="F64" s="117">
        <v>172</v>
      </c>
    </row>
    <row r="65" spans="1:6" ht="94.5" customHeight="1">
      <c r="A65" s="97" t="s">
        <v>208</v>
      </c>
      <c r="B65" s="115">
        <v>1</v>
      </c>
      <c r="C65" s="127">
        <v>13</v>
      </c>
      <c r="D65" s="129">
        <v>4010089213</v>
      </c>
      <c r="E65" s="126"/>
      <c r="F65" s="117">
        <v>350</v>
      </c>
    </row>
    <row r="66" spans="1:6" ht="39.75" customHeight="1">
      <c r="A66" s="97" t="s">
        <v>115</v>
      </c>
      <c r="B66" s="115">
        <v>1</v>
      </c>
      <c r="C66" s="127">
        <v>13</v>
      </c>
      <c r="D66" s="129">
        <v>4010089213</v>
      </c>
      <c r="E66" s="129">
        <v>200</v>
      </c>
      <c r="F66" s="117">
        <v>350</v>
      </c>
    </row>
    <row r="67" spans="1:6" ht="41.25" customHeight="1">
      <c r="A67" s="97" t="s">
        <v>97</v>
      </c>
      <c r="B67" s="115">
        <v>1</v>
      </c>
      <c r="C67" s="127">
        <v>13</v>
      </c>
      <c r="D67" s="129">
        <v>4010089213</v>
      </c>
      <c r="E67" s="129">
        <v>240</v>
      </c>
      <c r="F67" s="117">
        <v>350</v>
      </c>
    </row>
    <row r="68" spans="1:6" ht="63.75" customHeight="1">
      <c r="A68" s="97" t="s">
        <v>175</v>
      </c>
      <c r="B68" s="115">
        <v>1</v>
      </c>
      <c r="C68" s="127">
        <v>13</v>
      </c>
      <c r="D68" s="129">
        <v>4110089020</v>
      </c>
      <c r="E68" s="129"/>
      <c r="F68" s="117">
        <f>F69</f>
        <v>0</v>
      </c>
    </row>
    <row r="69" spans="1:6" ht="18" customHeight="1">
      <c r="A69" s="90" t="s">
        <v>146</v>
      </c>
      <c r="B69" s="115">
        <v>1</v>
      </c>
      <c r="C69" s="127">
        <v>13</v>
      </c>
      <c r="D69" s="129">
        <v>4110089020</v>
      </c>
      <c r="E69" s="129">
        <v>500</v>
      </c>
      <c r="F69" s="117">
        <f>F70</f>
        <v>0</v>
      </c>
    </row>
    <row r="70" spans="1:6" ht="22.5" customHeight="1">
      <c r="A70" s="90" t="s">
        <v>169</v>
      </c>
      <c r="B70" s="115">
        <v>1</v>
      </c>
      <c r="C70" s="127">
        <v>13</v>
      </c>
      <c r="D70" s="129">
        <v>4110089020</v>
      </c>
      <c r="E70" s="129">
        <v>540</v>
      </c>
      <c r="F70" s="117">
        <v>0</v>
      </c>
    </row>
    <row r="71" spans="1:6" ht="12.75">
      <c r="A71" s="122" t="s">
        <v>48</v>
      </c>
      <c r="B71" s="123">
        <v>2</v>
      </c>
      <c r="C71" s="124"/>
      <c r="D71" s="125"/>
      <c r="E71" s="126"/>
      <c r="F71" s="119">
        <f>F72</f>
        <v>700.5</v>
      </c>
    </row>
    <row r="72" spans="1:6" ht="25.5">
      <c r="A72" s="90" t="s">
        <v>103</v>
      </c>
      <c r="B72" s="115">
        <v>2</v>
      </c>
      <c r="C72" s="127">
        <v>3</v>
      </c>
      <c r="D72" s="147"/>
      <c r="E72" s="129"/>
      <c r="F72" s="117">
        <f>F73</f>
        <v>700.5</v>
      </c>
    </row>
    <row r="73" spans="1:6" ht="23.25" customHeight="1">
      <c r="A73" s="99" t="s">
        <v>80</v>
      </c>
      <c r="B73" s="115">
        <v>2</v>
      </c>
      <c r="C73" s="127">
        <v>3</v>
      </c>
      <c r="D73" s="128">
        <v>4000000000</v>
      </c>
      <c r="E73" s="129"/>
      <c r="F73" s="117">
        <f>F74</f>
        <v>700.5</v>
      </c>
    </row>
    <row r="74" spans="1:6" ht="39.75" customHeight="1">
      <c r="A74" s="90" t="s">
        <v>78</v>
      </c>
      <c r="B74" s="115">
        <v>2</v>
      </c>
      <c r="C74" s="127">
        <v>3</v>
      </c>
      <c r="D74" s="128">
        <v>4010000000</v>
      </c>
      <c r="E74" s="129"/>
      <c r="F74" s="117">
        <f>F75</f>
        <v>700.5</v>
      </c>
    </row>
    <row r="75" spans="1:11" ht="54" customHeight="1">
      <c r="A75" s="102" t="s">
        <v>166</v>
      </c>
      <c r="B75" s="115">
        <v>2</v>
      </c>
      <c r="C75" s="127">
        <v>3</v>
      </c>
      <c r="D75" s="128">
        <v>4010051180</v>
      </c>
      <c r="E75" s="129"/>
      <c r="F75" s="117">
        <f>F76+F78</f>
        <v>700.5</v>
      </c>
      <c r="K75" s="164"/>
    </row>
    <row r="76" spans="1:6" ht="80.25" customHeight="1">
      <c r="A76" s="90" t="s">
        <v>57</v>
      </c>
      <c r="B76" s="115">
        <v>2</v>
      </c>
      <c r="C76" s="127">
        <v>3</v>
      </c>
      <c r="D76" s="128">
        <v>4010051180</v>
      </c>
      <c r="E76" s="129">
        <v>100</v>
      </c>
      <c r="F76" s="117">
        <f>F77</f>
        <v>661.4</v>
      </c>
    </row>
    <row r="77" spans="1:6" ht="30.75" customHeight="1">
      <c r="A77" s="90" t="s">
        <v>58</v>
      </c>
      <c r="B77" s="115">
        <v>2</v>
      </c>
      <c r="C77" s="127">
        <v>3</v>
      </c>
      <c r="D77" s="128">
        <v>4010051180</v>
      </c>
      <c r="E77" s="129">
        <v>120</v>
      </c>
      <c r="F77" s="117">
        <v>661.4</v>
      </c>
    </row>
    <row r="78" spans="1:6" ht="43.5" customHeight="1">
      <c r="A78" s="90" t="s">
        <v>115</v>
      </c>
      <c r="B78" s="115">
        <v>2</v>
      </c>
      <c r="C78" s="127">
        <v>3</v>
      </c>
      <c r="D78" s="128">
        <v>4010051180</v>
      </c>
      <c r="E78" s="129">
        <v>200</v>
      </c>
      <c r="F78" s="117">
        <f>F79</f>
        <v>39.1</v>
      </c>
    </row>
    <row r="79" spans="1:6" ht="39.75" customHeight="1">
      <c r="A79" s="90" t="s">
        <v>97</v>
      </c>
      <c r="B79" s="115">
        <v>2</v>
      </c>
      <c r="C79" s="127">
        <v>3</v>
      </c>
      <c r="D79" s="128">
        <v>4010051180</v>
      </c>
      <c r="E79" s="129">
        <v>240</v>
      </c>
      <c r="F79" s="117">
        <v>39.1</v>
      </c>
    </row>
    <row r="80" spans="1:6" ht="29.25" customHeight="1">
      <c r="A80" s="122" t="s">
        <v>55</v>
      </c>
      <c r="B80" s="123">
        <v>3</v>
      </c>
      <c r="C80" s="124"/>
      <c r="D80" s="126"/>
      <c r="E80" s="126"/>
      <c r="F80" s="119">
        <f>F81+F92+F102</f>
        <v>1306.2000000000003</v>
      </c>
    </row>
    <row r="81" spans="1:6" ht="12.75">
      <c r="A81" s="136" t="s">
        <v>65</v>
      </c>
      <c r="B81" s="137">
        <v>3</v>
      </c>
      <c r="C81" s="138">
        <v>4</v>
      </c>
      <c r="D81" s="145"/>
      <c r="E81" s="139"/>
      <c r="F81" s="140">
        <f>F82</f>
        <v>432.6</v>
      </c>
    </row>
    <row r="82" spans="1:6" ht="19.5" customHeight="1">
      <c r="A82" s="97" t="s">
        <v>79</v>
      </c>
      <c r="B82" s="115">
        <v>3</v>
      </c>
      <c r="C82" s="127">
        <v>4</v>
      </c>
      <c r="D82" s="106" t="s">
        <v>128</v>
      </c>
      <c r="E82" s="126"/>
      <c r="F82" s="117">
        <f>F83</f>
        <v>432.6</v>
      </c>
    </row>
    <row r="83" spans="1:6" ht="42.75" customHeight="1">
      <c r="A83" s="90" t="s">
        <v>78</v>
      </c>
      <c r="B83" s="115">
        <v>3</v>
      </c>
      <c r="C83" s="127">
        <v>4</v>
      </c>
      <c r="D83" s="106" t="s">
        <v>141</v>
      </c>
      <c r="E83" s="126"/>
      <c r="F83" s="117">
        <f>F85+F87</f>
        <v>432.6</v>
      </c>
    </row>
    <row r="84" spans="1:6" ht="43.5" customHeight="1">
      <c r="A84" s="112" t="s">
        <v>167</v>
      </c>
      <c r="B84" s="141">
        <v>3</v>
      </c>
      <c r="C84" s="142">
        <v>4</v>
      </c>
      <c r="D84" s="106" t="s">
        <v>142</v>
      </c>
      <c r="E84" s="146"/>
      <c r="F84" s="144">
        <f>F85</f>
        <v>296.8</v>
      </c>
    </row>
    <row r="85" spans="1:6" ht="83.25" customHeight="1">
      <c r="A85" s="112" t="s">
        <v>57</v>
      </c>
      <c r="B85" s="115">
        <v>3</v>
      </c>
      <c r="C85" s="127">
        <v>4</v>
      </c>
      <c r="D85" s="106" t="s">
        <v>142</v>
      </c>
      <c r="E85" s="129">
        <v>100</v>
      </c>
      <c r="F85" s="117">
        <f>F86</f>
        <v>296.8</v>
      </c>
    </row>
    <row r="86" spans="1:6" ht="26.25" customHeight="1">
      <c r="A86" s="112" t="s">
        <v>58</v>
      </c>
      <c r="B86" s="115">
        <v>3</v>
      </c>
      <c r="C86" s="127">
        <v>4</v>
      </c>
      <c r="D86" s="106" t="s">
        <v>142</v>
      </c>
      <c r="E86" s="129">
        <v>120</v>
      </c>
      <c r="F86" s="117">
        <v>296.8</v>
      </c>
    </row>
    <row r="87" spans="1:6" ht="72.75" customHeight="1">
      <c r="A87" s="112" t="s">
        <v>168</v>
      </c>
      <c r="B87" s="115">
        <v>3</v>
      </c>
      <c r="C87" s="127">
        <v>4</v>
      </c>
      <c r="D87" s="111" t="s">
        <v>143</v>
      </c>
      <c r="E87" s="129"/>
      <c r="F87" s="117">
        <f>F90+F88</f>
        <v>135.8</v>
      </c>
    </row>
    <row r="88" spans="1:6" ht="87.75" customHeight="1">
      <c r="A88" s="112" t="s">
        <v>57</v>
      </c>
      <c r="B88" s="115">
        <v>3</v>
      </c>
      <c r="C88" s="127">
        <v>4</v>
      </c>
      <c r="D88" s="111" t="s">
        <v>143</v>
      </c>
      <c r="E88" s="129">
        <v>100</v>
      </c>
      <c r="F88" s="117">
        <f>F89</f>
        <v>82.9</v>
      </c>
    </row>
    <row r="89" spans="1:6" ht="36.75" customHeight="1">
      <c r="A89" s="112" t="s">
        <v>58</v>
      </c>
      <c r="B89" s="115">
        <v>3</v>
      </c>
      <c r="C89" s="127">
        <v>4</v>
      </c>
      <c r="D89" s="111" t="s">
        <v>143</v>
      </c>
      <c r="E89" s="129">
        <v>120</v>
      </c>
      <c r="F89" s="117">
        <v>82.9</v>
      </c>
    </row>
    <row r="90" spans="1:6" ht="44.25" customHeight="1">
      <c r="A90" s="90" t="s">
        <v>115</v>
      </c>
      <c r="B90" s="115">
        <v>3</v>
      </c>
      <c r="C90" s="127">
        <v>4</v>
      </c>
      <c r="D90" s="111" t="s">
        <v>143</v>
      </c>
      <c r="E90" s="129">
        <v>200</v>
      </c>
      <c r="F90" s="117">
        <v>52.9</v>
      </c>
    </row>
    <row r="91" spans="1:6" ht="38.25" customHeight="1">
      <c r="A91" s="90" t="s">
        <v>97</v>
      </c>
      <c r="B91" s="115">
        <v>3</v>
      </c>
      <c r="C91" s="127">
        <v>4</v>
      </c>
      <c r="D91" s="111" t="s">
        <v>143</v>
      </c>
      <c r="E91" s="129">
        <v>240</v>
      </c>
      <c r="F91" s="117">
        <v>52.9</v>
      </c>
    </row>
    <row r="92" spans="1:6" ht="59.25" customHeight="1">
      <c r="A92" s="181" t="s">
        <v>147</v>
      </c>
      <c r="B92" s="151">
        <v>3</v>
      </c>
      <c r="C92" s="152">
        <v>10</v>
      </c>
      <c r="D92" s="146"/>
      <c r="E92" s="146"/>
      <c r="F92" s="153">
        <f>F99+F93+F96</f>
        <v>822.2</v>
      </c>
    </row>
    <row r="93" spans="1:6" ht="54" customHeight="1">
      <c r="A93" s="170" t="s">
        <v>131</v>
      </c>
      <c r="B93" s="171">
        <v>3</v>
      </c>
      <c r="C93" s="172">
        <v>10</v>
      </c>
      <c r="D93" s="174">
        <v>4020089141</v>
      </c>
      <c r="E93" s="175"/>
      <c r="F93" s="176">
        <f>F94</f>
        <v>276.6</v>
      </c>
    </row>
    <row r="94" spans="1:6" ht="42" customHeight="1">
      <c r="A94" s="170" t="s">
        <v>115</v>
      </c>
      <c r="B94" s="177">
        <v>3</v>
      </c>
      <c r="C94" s="178">
        <v>10</v>
      </c>
      <c r="D94" s="174">
        <v>4020089141</v>
      </c>
      <c r="E94" s="179">
        <v>200</v>
      </c>
      <c r="F94" s="180">
        <f>F95</f>
        <v>276.6</v>
      </c>
    </row>
    <row r="95" spans="1:6" ht="36" customHeight="1">
      <c r="A95" s="170" t="s">
        <v>97</v>
      </c>
      <c r="B95" s="171">
        <v>3</v>
      </c>
      <c r="C95" s="172">
        <v>10</v>
      </c>
      <c r="D95" s="174">
        <v>4020089141</v>
      </c>
      <c r="E95" s="174">
        <v>240</v>
      </c>
      <c r="F95" s="176">
        <v>276.6</v>
      </c>
    </row>
    <row r="96" spans="1:6" ht="30" customHeight="1">
      <c r="A96" s="170" t="s">
        <v>180</v>
      </c>
      <c r="B96" s="171">
        <v>3</v>
      </c>
      <c r="C96" s="172">
        <v>10</v>
      </c>
      <c r="D96" s="174">
        <v>4020089142</v>
      </c>
      <c r="E96" s="191"/>
      <c r="F96" s="192">
        <f>F97</f>
        <v>0</v>
      </c>
    </row>
    <row r="97" spans="1:6" ht="36" customHeight="1">
      <c r="A97" s="170" t="s">
        <v>115</v>
      </c>
      <c r="B97" s="177">
        <v>3</v>
      </c>
      <c r="C97" s="178">
        <v>10</v>
      </c>
      <c r="D97" s="174">
        <v>4020089142</v>
      </c>
      <c r="E97" s="191">
        <v>200</v>
      </c>
      <c r="F97" s="192">
        <f>F98</f>
        <v>0</v>
      </c>
    </row>
    <row r="98" spans="1:6" ht="36" customHeight="1">
      <c r="A98" s="170" t="s">
        <v>97</v>
      </c>
      <c r="B98" s="171">
        <v>3</v>
      </c>
      <c r="C98" s="172">
        <v>10</v>
      </c>
      <c r="D98" s="174">
        <v>4020089142</v>
      </c>
      <c r="E98" s="191">
        <v>240</v>
      </c>
      <c r="F98" s="192">
        <v>0</v>
      </c>
    </row>
    <row r="99" spans="1:6" ht="19.5" customHeight="1">
      <c r="A99" s="99" t="s">
        <v>86</v>
      </c>
      <c r="B99" s="141">
        <v>3</v>
      </c>
      <c r="C99" s="142">
        <v>10</v>
      </c>
      <c r="D99" s="129">
        <v>4020099990</v>
      </c>
      <c r="E99" s="143"/>
      <c r="F99" s="144">
        <f>F100</f>
        <v>545.6</v>
      </c>
    </row>
    <row r="100" spans="1:6" ht="48" customHeight="1">
      <c r="A100" s="99" t="s">
        <v>115</v>
      </c>
      <c r="B100" s="141">
        <v>3</v>
      </c>
      <c r="C100" s="142">
        <v>10</v>
      </c>
      <c r="D100" s="129">
        <v>4020099990</v>
      </c>
      <c r="E100" s="143">
        <v>200</v>
      </c>
      <c r="F100" s="144">
        <f>F101</f>
        <v>545.6</v>
      </c>
    </row>
    <row r="101" spans="1:6" ht="37.5" customHeight="1">
      <c r="A101" s="90" t="s">
        <v>97</v>
      </c>
      <c r="B101" s="141">
        <v>3</v>
      </c>
      <c r="C101" s="142">
        <v>10</v>
      </c>
      <c r="D101" s="129">
        <v>4020099990</v>
      </c>
      <c r="E101" s="143">
        <v>240</v>
      </c>
      <c r="F101" s="144">
        <v>545.6</v>
      </c>
    </row>
    <row r="102" spans="1:6" ht="43.5" customHeight="1">
      <c r="A102" s="158" t="s">
        <v>96</v>
      </c>
      <c r="B102" s="123">
        <v>3</v>
      </c>
      <c r="C102" s="124">
        <v>14</v>
      </c>
      <c r="D102" s="126"/>
      <c r="E102" s="126"/>
      <c r="F102" s="119">
        <f>F103</f>
        <v>51.4</v>
      </c>
    </row>
    <row r="103" spans="1:6" ht="54.75" customHeight="1">
      <c r="A103" s="102" t="s">
        <v>186</v>
      </c>
      <c r="B103" s="150">
        <v>3</v>
      </c>
      <c r="C103" s="150">
        <v>14</v>
      </c>
      <c r="D103" s="149" t="s">
        <v>148</v>
      </c>
      <c r="E103" s="129"/>
      <c r="F103" s="117">
        <f>F104</f>
        <v>51.4</v>
      </c>
    </row>
    <row r="104" spans="1:6" ht="56.25" customHeight="1">
      <c r="A104" s="102" t="s">
        <v>149</v>
      </c>
      <c r="B104" s="150">
        <v>3</v>
      </c>
      <c r="C104" s="150">
        <v>14</v>
      </c>
      <c r="D104" s="149" t="s">
        <v>150</v>
      </c>
      <c r="E104" s="129"/>
      <c r="F104" s="117">
        <f>F105+F108</f>
        <v>51.4</v>
      </c>
    </row>
    <row r="105" spans="1:6" ht="32.25" customHeight="1">
      <c r="A105" s="102" t="s">
        <v>132</v>
      </c>
      <c r="B105" s="150">
        <v>3</v>
      </c>
      <c r="C105" s="150">
        <v>14</v>
      </c>
      <c r="D105" s="149" t="s">
        <v>151</v>
      </c>
      <c r="E105" s="129"/>
      <c r="F105" s="117">
        <f>F106</f>
        <v>36</v>
      </c>
    </row>
    <row r="106" spans="1:6" ht="27" customHeight="1">
      <c r="A106" s="102" t="s">
        <v>57</v>
      </c>
      <c r="B106" s="150">
        <v>3</v>
      </c>
      <c r="C106" s="150">
        <v>14</v>
      </c>
      <c r="D106" s="149" t="s">
        <v>151</v>
      </c>
      <c r="E106" s="129">
        <v>100</v>
      </c>
      <c r="F106" s="117">
        <f>F107</f>
        <v>36</v>
      </c>
    </row>
    <row r="107" spans="1:6" ht="27" customHeight="1">
      <c r="A107" s="102" t="s">
        <v>58</v>
      </c>
      <c r="B107" s="150">
        <v>3</v>
      </c>
      <c r="C107" s="150">
        <v>14</v>
      </c>
      <c r="D107" s="149" t="s">
        <v>151</v>
      </c>
      <c r="E107" s="129">
        <v>120</v>
      </c>
      <c r="F107" s="117">
        <v>36</v>
      </c>
    </row>
    <row r="108" spans="1:6" ht="27" customHeight="1">
      <c r="A108" s="102" t="s">
        <v>132</v>
      </c>
      <c r="B108" s="150">
        <v>3</v>
      </c>
      <c r="C108" s="150">
        <v>14</v>
      </c>
      <c r="D108" s="149" t="s">
        <v>152</v>
      </c>
      <c r="E108" s="129"/>
      <c r="F108" s="117">
        <f>F109</f>
        <v>15.4</v>
      </c>
    </row>
    <row r="109" spans="1:6" ht="27" customHeight="1">
      <c r="A109" s="102" t="s">
        <v>57</v>
      </c>
      <c r="B109" s="150">
        <v>3</v>
      </c>
      <c r="C109" s="150">
        <v>14</v>
      </c>
      <c r="D109" s="149" t="s">
        <v>152</v>
      </c>
      <c r="E109" s="129">
        <v>100</v>
      </c>
      <c r="F109" s="117">
        <f>F110</f>
        <v>15.4</v>
      </c>
    </row>
    <row r="110" spans="1:6" ht="27" customHeight="1">
      <c r="A110" s="102" t="s">
        <v>58</v>
      </c>
      <c r="B110" s="150">
        <v>3</v>
      </c>
      <c r="C110" s="150">
        <v>14</v>
      </c>
      <c r="D110" s="149" t="s">
        <v>152</v>
      </c>
      <c r="E110" s="129">
        <v>120</v>
      </c>
      <c r="F110" s="117">
        <v>15.4</v>
      </c>
    </row>
    <row r="111" spans="1:6" ht="20.25" customHeight="1">
      <c r="A111" s="122" t="s">
        <v>43</v>
      </c>
      <c r="B111" s="123">
        <v>4</v>
      </c>
      <c r="C111" s="124"/>
      <c r="D111" s="125"/>
      <c r="E111" s="126"/>
      <c r="F111" s="119">
        <f>F122+F128+F148+F113+F118</f>
        <v>63865.59999999999</v>
      </c>
    </row>
    <row r="112" spans="1:6" ht="18" customHeight="1">
      <c r="A112" s="122" t="s">
        <v>126</v>
      </c>
      <c r="B112" s="123">
        <v>4</v>
      </c>
      <c r="C112" s="124">
        <v>1</v>
      </c>
      <c r="D112" s="125"/>
      <c r="E112" s="126"/>
      <c r="F112" s="119">
        <f>F113</f>
        <v>2211.7</v>
      </c>
    </row>
    <row r="113" spans="1:6" ht="51">
      <c r="A113" s="90" t="s">
        <v>170</v>
      </c>
      <c r="B113" s="115">
        <v>4</v>
      </c>
      <c r="C113" s="127">
        <v>1</v>
      </c>
      <c r="D113" s="128">
        <v>4060089191</v>
      </c>
      <c r="E113" s="129"/>
      <c r="F113" s="117">
        <f>F114</f>
        <v>2211.7</v>
      </c>
    </row>
    <row r="114" spans="1:6" ht="25.5">
      <c r="A114" s="90" t="s">
        <v>133</v>
      </c>
      <c r="B114" s="115">
        <v>4</v>
      </c>
      <c r="C114" s="127">
        <v>1</v>
      </c>
      <c r="D114" s="128">
        <v>4060089191</v>
      </c>
      <c r="E114" s="129"/>
      <c r="F114" s="117">
        <f>F115</f>
        <v>2211.7</v>
      </c>
    </row>
    <row r="115" spans="1:6" ht="21" customHeight="1">
      <c r="A115" s="103" t="s">
        <v>59</v>
      </c>
      <c r="B115" s="115">
        <v>4</v>
      </c>
      <c r="C115" s="127">
        <v>1</v>
      </c>
      <c r="D115" s="128">
        <v>4060089191</v>
      </c>
      <c r="E115" s="129">
        <v>800</v>
      </c>
      <c r="F115" s="117">
        <f>F116</f>
        <v>2211.7</v>
      </c>
    </row>
    <row r="116" spans="1:6" ht="63.75">
      <c r="A116" s="116" t="s">
        <v>123</v>
      </c>
      <c r="B116" s="115">
        <v>4</v>
      </c>
      <c r="C116" s="127">
        <v>1</v>
      </c>
      <c r="D116" s="128">
        <v>4060089191</v>
      </c>
      <c r="E116" s="129">
        <v>810</v>
      </c>
      <c r="F116" s="117">
        <f>F117</f>
        <v>2211.7</v>
      </c>
    </row>
    <row r="117" spans="1:9" ht="63.75">
      <c r="A117" s="102" t="s">
        <v>124</v>
      </c>
      <c r="B117" s="115">
        <v>4</v>
      </c>
      <c r="C117" s="127">
        <v>1</v>
      </c>
      <c r="D117" s="128">
        <v>4060089191</v>
      </c>
      <c r="E117" s="129">
        <v>811</v>
      </c>
      <c r="F117" s="117">
        <v>2211.7</v>
      </c>
      <c r="I117">
        <v>1266</v>
      </c>
    </row>
    <row r="118" spans="1:6" ht="12.75">
      <c r="A118" s="118" t="s">
        <v>192</v>
      </c>
      <c r="B118" s="123">
        <v>4</v>
      </c>
      <c r="C118" s="124">
        <v>5</v>
      </c>
      <c r="D118" s="125"/>
      <c r="E118" s="126"/>
      <c r="F118" s="119">
        <f>F119</f>
        <v>400</v>
      </c>
    </row>
    <row r="119" spans="1:6" ht="51">
      <c r="A119" s="102" t="s">
        <v>198</v>
      </c>
      <c r="B119" s="115">
        <v>4</v>
      </c>
      <c r="C119" s="127">
        <v>5</v>
      </c>
      <c r="D119" s="128">
        <v>4030089051</v>
      </c>
      <c r="E119" s="129"/>
      <c r="F119" s="117">
        <f>F120</f>
        <v>400</v>
      </c>
    </row>
    <row r="120" spans="1:6" ht="38.25">
      <c r="A120" s="90" t="s">
        <v>115</v>
      </c>
      <c r="B120" s="115">
        <v>4</v>
      </c>
      <c r="C120" s="127">
        <v>5</v>
      </c>
      <c r="D120" s="128">
        <v>4030089051</v>
      </c>
      <c r="E120" s="129">
        <v>200</v>
      </c>
      <c r="F120" s="117">
        <f>F121</f>
        <v>400</v>
      </c>
    </row>
    <row r="121" spans="1:6" ht="38.25">
      <c r="A121" s="90" t="s">
        <v>97</v>
      </c>
      <c r="B121" s="115">
        <v>4</v>
      </c>
      <c r="C121" s="127">
        <v>5</v>
      </c>
      <c r="D121" s="128">
        <v>4030089051</v>
      </c>
      <c r="E121" s="129">
        <v>240</v>
      </c>
      <c r="F121" s="117">
        <v>400</v>
      </c>
    </row>
    <row r="122" spans="1:6" ht="12.75">
      <c r="A122" s="122" t="s">
        <v>64</v>
      </c>
      <c r="B122" s="123">
        <v>4</v>
      </c>
      <c r="C122" s="124">
        <v>8</v>
      </c>
      <c r="D122" s="125"/>
      <c r="E122" s="126"/>
      <c r="F122" s="119">
        <f>F123</f>
        <v>9978.7</v>
      </c>
    </row>
    <row r="123" spans="1:6" ht="25.5">
      <c r="A123" s="99" t="s">
        <v>80</v>
      </c>
      <c r="B123" s="86" t="s">
        <v>81</v>
      </c>
      <c r="C123" s="86" t="s">
        <v>82</v>
      </c>
      <c r="D123" s="128">
        <v>4000000000</v>
      </c>
      <c r="E123" s="130"/>
      <c r="F123" s="117">
        <f>F124</f>
        <v>9978.7</v>
      </c>
    </row>
    <row r="124" spans="1:9" ht="25.5">
      <c r="A124" s="90" t="s">
        <v>67</v>
      </c>
      <c r="B124" s="86" t="s">
        <v>81</v>
      </c>
      <c r="C124" s="86" t="s">
        <v>82</v>
      </c>
      <c r="D124" s="128">
        <v>4030000000</v>
      </c>
      <c r="E124" s="87"/>
      <c r="F124" s="117">
        <f>F125</f>
        <v>9978.7</v>
      </c>
      <c r="I124" s="77"/>
    </row>
    <row r="125" spans="1:6" ht="33" customHeight="1">
      <c r="A125" s="90" t="s">
        <v>102</v>
      </c>
      <c r="B125" s="86" t="s">
        <v>81</v>
      </c>
      <c r="C125" s="86" t="s">
        <v>82</v>
      </c>
      <c r="D125" s="128">
        <v>4030099990</v>
      </c>
      <c r="E125" s="86"/>
      <c r="F125" s="117">
        <f>F126</f>
        <v>9978.7</v>
      </c>
    </row>
    <row r="126" spans="1:6" ht="38.25">
      <c r="A126" s="90" t="s">
        <v>115</v>
      </c>
      <c r="B126" s="86" t="s">
        <v>81</v>
      </c>
      <c r="C126" s="86" t="s">
        <v>82</v>
      </c>
      <c r="D126" s="128">
        <v>4030099990</v>
      </c>
      <c r="E126" s="87">
        <v>200</v>
      </c>
      <c r="F126" s="117">
        <f>F127</f>
        <v>9978.7</v>
      </c>
    </row>
    <row r="127" spans="1:8" ht="42.75" customHeight="1">
      <c r="A127" s="90" t="s">
        <v>97</v>
      </c>
      <c r="B127" s="86" t="s">
        <v>81</v>
      </c>
      <c r="C127" s="86" t="s">
        <v>82</v>
      </c>
      <c r="D127" s="128">
        <v>4030099990</v>
      </c>
      <c r="E127" s="87">
        <v>240</v>
      </c>
      <c r="F127" s="117">
        <v>9978.7</v>
      </c>
      <c r="H127">
        <v>2005.2</v>
      </c>
    </row>
    <row r="128" spans="1:6" ht="18.75" customHeight="1">
      <c r="A128" s="122" t="s">
        <v>76</v>
      </c>
      <c r="B128" s="123">
        <v>4</v>
      </c>
      <c r="C128" s="124">
        <v>9</v>
      </c>
      <c r="D128" s="125"/>
      <c r="E128" s="126"/>
      <c r="F128" s="119">
        <f>F129</f>
        <v>51075.2</v>
      </c>
    </row>
    <row r="129" spans="1:6" ht="80.25" customHeight="1">
      <c r="A129" s="90" t="s">
        <v>183</v>
      </c>
      <c r="B129" s="115">
        <v>4</v>
      </c>
      <c r="C129" s="127">
        <v>9</v>
      </c>
      <c r="D129" s="131" t="s">
        <v>105</v>
      </c>
      <c r="E129" s="129"/>
      <c r="F129" s="117">
        <f>F143+F130</f>
        <v>51075.2</v>
      </c>
    </row>
    <row r="130" spans="1:6" ht="101.25" customHeight="1">
      <c r="A130" s="90" t="s">
        <v>184</v>
      </c>
      <c r="B130" s="115">
        <v>4</v>
      </c>
      <c r="C130" s="127">
        <v>9</v>
      </c>
      <c r="D130" s="131" t="s">
        <v>154</v>
      </c>
      <c r="E130" s="129"/>
      <c r="F130" s="117">
        <f>F134+F131+F137+F140</f>
        <v>41080.7</v>
      </c>
    </row>
    <row r="131" spans="1:6" ht="42" customHeight="1">
      <c r="A131" s="170" t="s">
        <v>171</v>
      </c>
      <c r="B131" s="171">
        <v>4</v>
      </c>
      <c r="C131" s="172">
        <v>9</v>
      </c>
      <c r="D131" s="173" t="s">
        <v>160</v>
      </c>
      <c r="E131" s="174"/>
      <c r="F131" s="117">
        <f>F132</f>
        <v>1483</v>
      </c>
    </row>
    <row r="132" spans="1:6" ht="38.25" customHeight="1">
      <c r="A132" s="170" t="s">
        <v>115</v>
      </c>
      <c r="B132" s="171">
        <v>4</v>
      </c>
      <c r="C132" s="172">
        <v>9</v>
      </c>
      <c r="D132" s="173" t="s">
        <v>160</v>
      </c>
      <c r="E132" s="174">
        <v>200</v>
      </c>
      <c r="F132" s="117">
        <f>F133</f>
        <v>1483</v>
      </c>
    </row>
    <row r="133" spans="1:6" ht="38.25" customHeight="1">
      <c r="A133" s="170" t="s">
        <v>97</v>
      </c>
      <c r="B133" s="171">
        <v>4</v>
      </c>
      <c r="C133" s="172">
        <v>9</v>
      </c>
      <c r="D133" s="173" t="s">
        <v>160</v>
      </c>
      <c r="E133" s="174">
        <v>240</v>
      </c>
      <c r="F133" s="117">
        <v>1483</v>
      </c>
    </row>
    <row r="134" spans="1:6" ht="17.25" customHeight="1">
      <c r="A134" s="90" t="s">
        <v>106</v>
      </c>
      <c r="B134" s="115">
        <v>4</v>
      </c>
      <c r="C134" s="127">
        <v>9</v>
      </c>
      <c r="D134" s="131" t="s">
        <v>153</v>
      </c>
      <c r="E134" s="129"/>
      <c r="F134" s="117">
        <f>F135</f>
        <v>6623.1</v>
      </c>
    </row>
    <row r="135" spans="1:6" ht="36.75" customHeight="1">
      <c r="A135" s="90" t="s">
        <v>115</v>
      </c>
      <c r="B135" s="115">
        <v>4</v>
      </c>
      <c r="C135" s="127">
        <v>9</v>
      </c>
      <c r="D135" s="131" t="s">
        <v>153</v>
      </c>
      <c r="E135" s="129">
        <v>200</v>
      </c>
      <c r="F135" s="117">
        <f>F136</f>
        <v>6623.1</v>
      </c>
    </row>
    <row r="136" spans="1:6" ht="44.25" customHeight="1">
      <c r="A136" s="90" t="s">
        <v>97</v>
      </c>
      <c r="B136" s="115">
        <v>4</v>
      </c>
      <c r="C136" s="127">
        <v>9</v>
      </c>
      <c r="D136" s="131" t="s">
        <v>153</v>
      </c>
      <c r="E136" s="129">
        <v>240</v>
      </c>
      <c r="F136" s="117">
        <v>6623.1</v>
      </c>
    </row>
    <row r="137" spans="1:6" ht="52.5" customHeight="1">
      <c r="A137" s="198" t="s">
        <v>196</v>
      </c>
      <c r="B137" s="171">
        <v>4</v>
      </c>
      <c r="C137" s="172">
        <v>9</v>
      </c>
      <c r="D137" s="173" t="s">
        <v>194</v>
      </c>
      <c r="E137" s="174"/>
      <c r="F137" s="117">
        <f>F138</f>
        <v>16487.3</v>
      </c>
    </row>
    <row r="138" spans="1:6" ht="35.25" customHeight="1">
      <c r="A138" s="170" t="s">
        <v>115</v>
      </c>
      <c r="B138" s="171">
        <v>4</v>
      </c>
      <c r="C138" s="172">
        <v>9</v>
      </c>
      <c r="D138" s="173" t="s">
        <v>194</v>
      </c>
      <c r="E138" s="174">
        <v>200</v>
      </c>
      <c r="F138" s="117">
        <f>F139</f>
        <v>16487.3</v>
      </c>
    </row>
    <row r="139" spans="1:6" ht="42" customHeight="1">
      <c r="A139" s="170" t="s">
        <v>97</v>
      </c>
      <c r="B139" s="171">
        <v>4</v>
      </c>
      <c r="C139" s="172">
        <v>9</v>
      </c>
      <c r="D139" s="173" t="s">
        <v>194</v>
      </c>
      <c r="E139" s="174">
        <v>240</v>
      </c>
      <c r="F139" s="117">
        <v>16487.3</v>
      </c>
    </row>
    <row r="140" spans="1:6" ht="54" customHeight="1">
      <c r="A140" s="198" t="s">
        <v>197</v>
      </c>
      <c r="B140" s="171">
        <v>4</v>
      </c>
      <c r="C140" s="172">
        <v>9</v>
      </c>
      <c r="D140" s="173" t="s">
        <v>195</v>
      </c>
      <c r="E140" s="174"/>
      <c r="F140" s="117">
        <f>F141</f>
        <v>16487.3</v>
      </c>
    </row>
    <row r="141" spans="1:6" ht="34.5" customHeight="1">
      <c r="A141" s="170" t="s">
        <v>115</v>
      </c>
      <c r="B141" s="171">
        <v>4</v>
      </c>
      <c r="C141" s="172">
        <v>9</v>
      </c>
      <c r="D141" s="173" t="s">
        <v>195</v>
      </c>
      <c r="E141" s="174">
        <v>200</v>
      </c>
      <c r="F141" s="117">
        <f>F142</f>
        <v>16487.3</v>
      </c>
    </row>
    <row r="142" spans="1:6" ht="34.5" customHeight="1">
      <c r="A142" s="170" t="s">
        <v>97</v>
      </c>
      <c r="B142" s="171">
        <v>4</v>
      </c>
      <c r="C142" s="172">
        <v>9</v>
      </c>
      <c r="D142" s="173" t="s">
        <v>195</v>
      </c>
      <c r="E142" s="174">
        <v>240</v>
      </c>
      <c r="F142" s="117">
        <v>16487.3</v>
      </c>
    </row>
    <row r="143" spans="1:6" ht="141.75" customHeight="1">
      <c r="A143" s="90" t="s">
        <v>107</v>
      </c>
      <c r="B143" s="115">
        <v>4</v>
      </c>
      <c r="C143" s="127">
        <v>9</v>
      </c>
      <c r="D143" s="131" t="s">
        <v>108</v>
      </c>
      <c r="E143" s="129"/>
      <c r="F143" s="117">
        <f>F144</f>
        <v>9994.5</v>
      </c>
    </row>
    <row r="144" spans="1:6" ht="64.5" customHeight="1">
      <c r="A144" s="90" t="s">
        <v>109</v>
      </c>
      <c r="B144" s="115">
        <v>4</v>
      </c>
      <c r="C144" s="127">
        <v>9</v>
      </c>
      <c r="D144" s="131" t="s">
        <v>110</v>
      </c>
      <c r="E144" s="129"/>
      <c r="F144" s="117">
        <f>F145</f>
        <v>9994.5</v>
      </c>
    </row>
    <row r="145" spans="1:6" ht="26.25" customHeight="1">
      <c r="A145" s="90" t="s">
        <v>106</v>
      </c>
      <c r="B145" s="115">
        <v>4</v>
      </c>
      <c r="C145" s="127">
        <v>9</v>
      </c>
      <c r="D145" s="131" t="s">
        <v>111</v>
      </c>
      <c r="E145" s="129"/>
      <c r="F145" s="117">
        <f>F146</f>
        <v>9994.5</v>
      </c>
    </row>
    <row r="146" spans="1:6" ht="38.25" customHeight="1">
      <c r="A146" s="90" t="s">
        <v>115</v>
      </c>
      <c r="B146" s="115">
        <v>4</v>
      </c>
      <c r="C146" s="127">
        <v>9</v>
      </c>
      <c r="D146" s="131" t="s">
        <v>111</v>
      </c>
      <c r="E146" s="129">
        <v>200</v>
      </c>
      <c r="F146" s="117">
        <f>F147</f>
        <v>9994.5</v>
      </c>
    </row>
    <row r="147" spans="1:8" ht="39.75" customHeight="1">
      <c r="A147" s="90" t="s">
        <v>97</v>
      </c>
      <c r="B147" s="115">
        <v>4</v>
      </c>
      <c r="C147" s="127">
        <v>9</v>
      </c>
      <c r="D147" s="131" t="s">
        <v>111</v>
      </c>
      <c r="E147" s="129">
        <v>240</v>
      </c>
      <c r="F147" s="117">
        <v>9994.5</v>
      </c>
      <c r="H147">
        <v>994.5</v>
      </c>
    </row>
    <row r="148" spans="1:6" ht="24.75" customHeight="1">
      <c r="A148" s="122" t="s">
        <v>17</v>
      </c>
      <c r="B148" s="123">
        <v>4</v>
      </c>
      <c r="C148" s="124">
        <v>12</v>
      </c>
      <c r="D148" s="125"/>
      <c r="E148" s="126"/>
      <c r="F148" s="119">
        <f>F150</f>
        <v>200</v>
      </c>
    </row>
    <row r="149" spans="1:6" ht="21" customHeight="1">
      <c r="A149" s="97" t="s">
        <v>79</v>
      </c>
      <c r="B149" s="115">
        <v>4</v>
      </c>
      <c r="C149" s="127">
        <v>12</v>
      </c>
      <c r="D149" s="128">
        <v>4000000000</v>
      </c>
      <c r="E149" s="126"/>
      <c r="F149" s="117">
        <f>F150</f>
        <v>200</v>
      </c>
    </row>
    <row r="150" spans="1:6" ht="25.5">
      <c r="A150" s="97" t="s">
        <v>67</v>
      </c>
      <c r="B150" s="115">
        <v>4</v>
      </c>
      <c r="C150" s="127">
        <v>12</v>
      </c>
      <c r="D150" s="128">
        <v>4030000000</v>
      </c>
      <c r="E150" s="126"/>
      <c r="F150" s="117">
        <f>F151</f>
        <v>200</v>
      </c>
    </row>
    <row r="151" spans="1:6" ht="15.75" customHeight="1">
      <c r="A151" s="97" t="s">
        <v>134</v>
      </c>
      <c r="B151" s="115">
        <v>4</v>
      </c>
      <c r="C151" s="127">
        <v>12</v>
      </c>
      <c r="D151" s="128">
        <v>4030089182</v>
      </c>
      <c r="E151" s="126"/>
      <c r="F151" s="117">
        <f>F153</f>
        <v>200</v>
      </c>
    </row>
    <row r="152" spans="1:6" ht="42.75" customHeight="1">
      <c r="A152" s="90" t="s">
        <v>115</v>
      </c>
      <c r="B152" s="115">
        <v>4</v>
      </c>
      <c r="C152" s="127">
        <v>12</v>
      </c>
      <c r="D152" s="128">
        <v>4030089182</v>
      </c>
      <c r="E152" s="129">
        <v>200</v>
      </c>
      <c r="F152" s="117">
        <f>F153</f>
        <v>200</v>
      </c>
    </row>
    <row r="153" spans="1:6" ht="40.5" customHeight="1">
      <c r="A153" s="90" t="s">
        <v>97</v>
      </c>
      <c r="B153" s="115">
        <v>4</v>
      </c>
      <c r="C153" s="127">
        <v>12</v>
      </c>
      <c r="D153" s="128">
        <v>4030089182</v>
      </c>
      <c r="E153" s="129">
        <v>240</v>
      </c>
      <c r="F153" s="117">
        <v>200</v>
      </c>
    </row>
    <row r="154" spans="1:6" ht="18" customHeight="1">
      <c r="A154" s="122" t="s">
        <v>68</v>
      </c>
      <c r="B154" s="123">
        <v>5</v>
      </c>
      <c r="C154" s="124"/>
      <c r="D154" s="126"/>
      <c r="E154" s="126"/>
      <c r="F154" s="119">
        <f>F155+F164</f>
        <v>52206</v>
      </c>
    </row>
    <row r="155" spans="1:6" ht="18.75" customHeight="1">
      <c r="A155" s="122" t="s">
        <v>42</v>
      </c>
      <c r="B155" s="123">
        <v>5</v>
      </c>
      <c r="C155" s="124">
        <v>1</v>
      </c>
      <c r="D155" s="126"/>
      <c r="E155" s="126"/>
      <c r="F155" s="119">
        <f>F156</f>
        <v>6583.6</v>
      </c>
    </row>
    <row r="156" spans="1:6" ht="16.5" customHeight="1">
      <c r="A156" s="97" t="s">
        <v>79</v>
      </c>
      <c r="B156" s="115">
        <v>5</v>
      </c>
      <c r="C156" s="127">
        <v>1</v>
      </c>
      <c r="D156" s="129">
        <v>4000000000</v>
      </c>
      <c r="E156" s="129"/>
      <c r="F156" s="117">
        <f>F157</f>
        <v>6583.6</v>
      </c>
    </row>
    <row r="157" spans="1:6" ht="25.5">
      <c r="A157" s="90" t="s">
        <v>90</v>
      </c>
      <c r="B157" s="115">
        <v>5</v>
      </c>
      <c r="C157" s="127">
        <v>1</v>
      </c>
      <c r="D157" s="129">
        <v>4060000000</v>
      </c>
      <c r="E157" s="129"/>
      <c r="F157" s="117">
        <f>F161+F158</f>
        <v>6583.6</v>
      </c>
    </row>
    <row r="158" spans="1:6" ht="25.5">
      <c r="A158" s="90" t="s">
        <v>172</v>
      </c>
      <c r="B158" s="115">
        <v>5</v>
      </c>
      <c r="C158" s="127">
        <v>1</v>
      </c>
      <c r="D158" s="129">
        <v>4060089102</v>
      </c>
      <c r="E158" s="129"/>
      <c r="F158" s="117">
        <f>F159</f>
        <v>3097.1</v>
      </c>
    </row>
    <row r="159" spans="1:6" ht="38.25">
      <c r="A159" s="90" t="s">
        <v>115</v>
      </c>
      <c r="B159" s="115">
        <v>5</v>
      </c>
      <c r="C159" s="127">
        <v>1</v>
      </c>
      <c r="D159" s="129">
        <v>4060089102</v>
      </c>
      <c r="E159" s="129">
        <v>200</v>
      </c>
      <c r="F159" s="117">
        <f>F160</f>
        <v>3097.1</v>
      </c>
    </row>
    <row r="160" spans="1:6" ht="38.25">
      <c r="A160" s="90" t="s">
        <v>97</v>
      </c>
      <c r="B160" s="115">
        <v>5</v>
      </c>
      <c r="C160" s="127">
        <v>1</v>
      </c>
      <c r="D160" s="129">
        <v>4060089102</v>
      </c>
      <c r="E160" s="129">
        <v>240</v>
      </c>
      <c r="F160" s="117">
        <v>3097.1</v>
      </c>
    </row>
    <row r="161" spans="1:6" ht="15.75" customHeight="1">
      <c r="A161" s="90" t="s">
        <v>86</v>
      </c>
      <c r="B161" s="115">
        <v>5</v>
      </c>
      <c r="C161" s="127">
        <v>1</v>
      </c>
      <c r="D161" s="129">
        <v>4060099990</v>
      </c>
      <c r="E161" s="126"/>
      <c r="F161" s="117">
        <f>F162</f>
        <v>3486.5</v>
      </c>
    </row>
    <row r="162" spans="1:6" ht="40.5" customHeight="1">
      <c r="A162" s="90" t="s">
        <v>115</v>
      </c>
      <c r="B162" s="115">
        <v>5</v>
      </c>
      <c r="C162" s="127">
        <v>1</v>
      </c>
      <c r="D162" s="129">
        <v>4060099990</v>
      </c>
      <c r="E162" s="129">
        <v>200</v>
      </c>
      <c r="F162" s="117">
        <f>F163</f>
        <v>3486.5</v>
      </c>
    </row>
    <row r="163" spans="1:8" ht="40.5" customHeight="1">
      <c r="A163" s="90" t="s">
        <v>97</v>
      </c>
      <c r="B163" s="115">
        <v>5</v>
      </c>
      <c r="C163" s="127">
        <v>1</v>
      </c>
      <c r="D163" s="129">
        <v>4060099990</v>
      </c>
      <c r="E163" s="129">
        <v>240</v>
      </c>
      <c r="F163" s="117">
        <v>3486.5</v>
      </c>
      <c r="H163">
        <v>604.7</v>
      </c>
    </row>
    <row r="164" spans="1:6" ht="22.5" customHeight="1">
      <c r="A164" s="122" t="s">
        <v>39</v>
      </c>
      <c r="B164" s="123">
        <v>5</v>
      </c>
      <c r="C164" s="124">
        <v>3</v>
      </c>
      <c r="D164" s="126"/>
      <c r="E164" s="126"/>
      <c r="F164" s="119">
        <f>F176+F165</f>
        <v>45622.4</v>
      </c>
    </row>
    <row r="165" spans="1:6" ht="42.75" customHeight="1">
      <c r="A165" s="136" t="s">
        <v>226</v>
      </c>
      <c r="B165" s="137">
        <v>5</v>
      </c>
      <c r="C165" s="138">
        <v>3</v>
      </c>
      <c r="D165" s="203" t="s">
        <v>220</v>
      </c>
      <c r="E165" s="139"/>
      <c r="F165" s="140">
        <f>F166</f>
        <v>7392</v>
      </c>
    </row>
    <row r="166" spans="1:8" ht="62.25" customHeight="1">
      <c r="A166" s="200" t="s">
        <v>223</v>
      </c>
      <c r="B166" s="115">
        <v>5</v>
      </c>
      <c r="C166" s="127">
        <v>3</v>
      </c>
      <c r="D166" s="201" t="s">
        <v>210</v>
      </c>
      <c r="E166" s="126"/>
      <c r="F166" s="117">
        <f>F167+F170+F173</f>
        <v>7392</v>
      </c>
      <c r="H166" s="206"/>
    </row>
    <row r="167" spans="1:6" ht="44.25" customHeight="1">
      <c r="A167" s="202" t="s">
        <v>212</v>
      </c>
      <c r="B167" s="115">
        <v>5</v>
      </c>
      <c r="C167" s="127">
        <v>3</v>
      </c>
      <c r="D167" s="201" t="s">
        <v>211</v>
      </c>
      <c r="E167" s="126"/>
      <c r="F167" s="117">
        <f>F168</f>
        <v>5000</v>
      </c>
    </row>
    <row r="168" spans="1:6" ht="36.75" customHeight="1">
      <c r="A168" s="90" t="s">
        <v>115</v>
      </c>
      <c r="B168" s="115">
        <v>5</v>
      </c>
      <c r="C168" s="127">
        <v>3</v>
      </c>
      <c r="D168" s="201" t="s">
        <v>211</v>
      </c>
      <c r="E168" s="129">
        <v>200</v>
      </c>
      <c r="F168" s="117">
        <f>F169</f>
        <v>5000</v>
      </c>
    </row>
    <row r="169" spans="1:6" ht="40.5" customHeight="1">
      <c r="A169" s="90" t="s">
        <v>97</v>
      </c>
      <c r="B169" s="115">
        <v>5</v>
      </c>
      <c r="C169" s="127">
        <v>3</v>
      </c>
      <c r="D169" s="201" t="s">
        <v>211</v>
      </c>
      <c r="E169" s="129">
        <v>240</v>
      </c>
      <c r="F169" s="117">
        <v>5000</v>
      </c>
    </row>
    <row r="170" spans="1:6" ht="40.5" customHeight="1">
      <c r="A170" s="202" t="s">
        <v>213</v>
      </c>
      <c r="B170" s="115">
        <v>5</v>
      </c>
      <c r="C170" s="127">
        <v>3</v>
      </c>
      <c r="D170" s="201" t="s">
        <v>214</v>
      </c>
      <c r="E170" s="129"/>
      <c r="F170" s="117">
        <v>2066.8</v>
      </c>
    </row>
    <row r="171" spans="1:6" ht="43.5" customHeight="1">
      <c r="A171" s="90" t="s">
        <v>115</v>
      </c>
      <c r="B171" s="115">
        <v>5</v>
      </c>
      <c r="C171" s="127">
        <v>3</v>
      </c>
      <c r="D171" s="201" t="s">
        <v>214</v>
      </c>
      <c r="E171" s="129">
        <v>200</v>
      </c>
      <c r="F171" s="117">
        <v>2066.8</v>
      </c>
    </row>
    <row r="172" spans="1:6" ht="40.5" customHeight="1">
      <c r="A172" s="90" t="s">
        <v>97</v>
      </c>
      <c r="B172" s="115">
        <v>5</v>
      </c>
      <c r="C172" s="127">
        <v>3</v>
      </c>
      <c r="D172" s="201" t="s">
        <v>214</v>
      </c>
      <c r="E172" s="129">
        <v>240</v>
      </c>
      <c r="F172" s="117">
        <v>2066.8</v>
      </c>
    </row>
    <row r="173" spans="1:6" ht="43.5" customHeight="1">
      <c r="A173" s="202" t="s">
        <v>215</v>
      </c>
      <c r="B173" s="115">
        <v>5</v>
      </c>
      <c r="C173" s="127">
        <v>3</v>
      </c>
      <c r="D173" s="201" t="s">
        <v>216</v>
      </c>
      <c r="E173" s="199"/>
      <c r="F173" s="131" t="s">
        <v>225</v>
      </c>
    </row>
    <row r="174" spans="1:9" ht="42.75" customHeight="1">
      <c r="A174" s="90" t="s">
        <v>115</v>
      </c>
      <c r="B174" s="115">
        <v>5</v>
      </c>
      <c r="C174" s="127">
        <v>3</v>
      </c>
      <c r="D174" s="201" t="s">
        <v>216</v>
      </c>
      <c r="E174" s="201" t="s">
        <v>217</v>
      </c>
      <c r="F174" s="131" t="s">
        <v>225</v>
      </c>
      <c r="I174">
        <v>48.3</v>
      </c>
    </row>
    <row r="175" spans="1:6" ht="42" customHeight="1">
      <c r="A175" s="90" t="s">
        <v>97</v>
      </c>
      <c r="B175" s="115">
        <v>5</v>
      </c>
      <c r="C175" s="127">
        <v>3</v>
      </c>
      <c r="D175" s="201" t="s">
        <v>216</v>
      </c>
      <c r="E175" s="201" t="s">
        <v>218</v>
      </c>
      <c r="F175" s="131" t="s">
        <v>225</v>
      </c>
    </row>
    <row r="176" spans="1:6" ht="25.5" customHeight="1">
      <c r="A176" s="90" t="s">
        <v>66</v>
      </c>
      <c r="B176" s="115">
        <v>5</v>
      </c>
      <c r="C176" s="127">
        <v>3</v>
      </c>
      <c r="D176" s="129">
        <v>4000000000</v>
      </c>
      <c r="E176" s="129"/>
      <c r="F176" s="117">
        <f>F177</f>
        <v>38230.4</v>
      </c>
    </row>
    <row r="177" spans="1:6" ht="25.5">
      <c r="A177" s="90" t="s">
        <v>95</v>
      </c>
      <c r="B177" s="115">
        <v>5</v>
      </c>
      <c r="C177" s="127">
        <v>3</v>
      </c>
      <c r="D177" s="129">
        <v>4060000000</v>
      </c>
      <c r="E177" s="129"/>
      <c r="F177" s="117">
        <f>F181+F184+F178</f>
        <v>38230.4</v>
      </c>
    </row>
    <row r="178" spans="1:6" ht="24" customHeight="1">
      <c r="A178" s="170" t="s">
        <v>193</v>
      </c>
      <c r="B178" s="115">
        <v>5</v>
      </c>
      <c r="C178" s="127">
        <v>3</v>
      </c>
      <c r="D178" s="129">
        <v>4060089108</v>
      </c>
      <c r="E178" s="129"/>
      <c r="F178" s="117">
        <f>F179</f>
        <v>7159.5</v>
      </c>
    </row>
    <row r="179" spans="1:6" ht="38.25">
      <c r="A179" s="90" t="s">
        <v>115</v>
      </c>
      <c r="B179" s="115">
        <v>5</v>
      </c>
      <c r="C179" s="127">
        <v>3</v>
      </c>
      <c r="D179" s="129">
        <v>4060089108</v>
      </c>
      <c r="E179" s="129">
        <v>200</v>
      </c>
      <c r="F179" s="117">
        <f>F180</f>
        <v>7159.5</v>
      </c>
    </row>
    <row r="180" spans="1:6" ht="38.25">
      <c r="A180" s="90" t="s">
        <v>97</v>
      </c>
      <c r="B180" s="115">
        <v>5</v>
      </c>
      <c r="C180" s="127">
        <v>3</v>
      </c>
      <c r="D180" s="129">
        <v>4060089108</v>
      </c>
      <c r="E180" s="129">
        <v>240</v>
      </c>
      <c r="F180" s="117">
        <v>7159.5</v>
      </c>
    </row>
    <row r="181" spans="1:6" ht="29.25" customHeight="1">
      <c r="A181" s="90" t="s">
        <v>173</v>
      </c>
      <c r="B181" s="115">
        <v>5</v>
      </c>
      <c r="C181" s="127">
        <v>3</v>
      </c>
      <c r="D181" s="129">
        <v>4060089130</v>
      </c>
      <c r="E181" s="129"/>
      <c r="F181" s="117">
        <f>F182</f>
        <v>1245</v>
      </c>
    </row>
    <row r="182" spans="1:6" ht="39.75" customHeight="1">
      <c r="A182" s="90" t="s">
        <v>115</v>
      </c>
      <c r="B182" s="115">
        <v>5</v>
      </c>
      <c r="C182" s="127">
        <v>3</v>
      </c>
      <c r="D182" s="129">
        <v>4060089130</v>
      </c>
      <c r="E182" s="129">
        <v>200</v>
      </c>
      <c r="F182" s="117">
        <f>F183</f>
        <v>1245</v>
      </c>
    </row>
    <row r="183" spans="1:6" ht="36" customHeight="1">
      <c r="A183" s="90" t="s">
        <v>97</v>
      </c>
      <c r="B183" s="115">
        <v>5</v>
      </c>
      <c r="C183" s="127">
        <v>3</v>
      </c>
      <c r="D183" s="129">
        <v>4060089130</v>
      </c>
      <c r="E183" s="129">
        <v>240</v>
      </c>
      <c r="F183" s="117">
        <v>1245</v>
      </c>
    </row>
    <row r="184" spans="1:6" ht="21" customHeight="1">
      <c r="A184" s="90" t="s">
        <v>86</v>
      </c>
      <c r="B184" s="115">
        <v>5</v>
      </c>
      <c r="C184" s="127">
        <v>3</v>
      </c>
      <c r="D184" s="129">
        <v>4060099990</v>
      </c>
      <c r="E184" s="129"/>
      <c r="F184" s="117">
        <f>F185</f>
        <v>29825.9</v>
      </c>
    </row>
    <row r="185" spans="1:9" ht="37.5" customHeight="1">
      <c r="A185" s="90" t="s">
        <v>115</v>
      </c>
      <c r="B185" s="115">
        <v>5</v>
      </c>
      <c r="C185" s="127">
        <v>3</v>
      </c>
      <c r="D185" s="129">
        <v>4060099990</v>
      </c>
      <c r="E185" s="129">
        <v>200</v>
      </c>
      <c r="F185" s="117">
        <f>F186</f>
        <v>29825.9</v>
      </c>
      <c r="I185">
        <v>5548</v>
      </c>
    </row>
    <row r="186" spans="1:9" ht="37.5" customHeight="1">
      <c r="A186" s="90" t="s">
        <v>97</v>
      </c>
      <c r="B186" s="115">
        <v>5</v>
      </c>
      <c r="C186" s="127">
        <v>3</v>
      </c>
      <c r="D186" s="129">
        <v>4060099990</v>
      </c>
      <c r="E186" s="129">
        <v>240</v>
      </c>
      <c r="F186" s="117">
        <v>29825.9</v>
      </c>
      <c r="I186">
        <v>355</v>
      </c>
    </row>
    <row r="187" spans="1:6" ht="20.25" customHeight="1">
      <c r="A187" s="132" t="s">
        <v>113</v>
      </c>
      <c r="B187" s="123">
        <v>8</v>
      </c>
      <c r="C187" s="127"/>
      <c r="D187" s="129"/>
      <c r="E187" s="129"/>
      <c r="F187" s="119">
        <f>F188+F204</f>
        <v>19713.499999999996</v>
      </c>
    </row>
    <row r="188" spans="1:6" ht="18" customHeight="1">
      <c r="A188" s="132" t="s">
        <v>22</v>
      </c>
      <c r="B188" s="159">
        <v>8</v>
      </c>
      <c r="C188" s="160">
        <v>1</v>
      </c>
      <c r="D188" s="161"/>
      <c r="E188" s="126"/>
      <c r="F188" s="119">
        <f>F189</f>
        <v>18675.299999999996</v>
      </c>
    </row>
    <row r="189" spans="1:6" ht="16.5" customHeight="1">
      <c r="A189" s="97" t="s">
        <v>79</v>
      </c>
      <c r="B189" s="133">
        <v>8</v>
      </c>
      <c r="C189" s="134">
        <v>1</v>
      </c>
      <c r="D189" s="86" t="s">
        <v>128</v>
      </c>
      <c r="E189" s="129"/>
      <c r="F189" s="117">
        <f>F190</f>
        <v>18675.299999999996</v>
      </c>
    </row>
    <row r="190" spans="1:11" ht="25.5">
      <c r="A190" s="90" t="s">
        <v>91</v>
      </c>
      <c r="B190" s="133">
        <v>8</v>
      </c>
      <c r="C190" s="134">
        <v>1</v>
      </c>
      <c r="D190" s="129">
        <v>4070000000</v>
      </c>
      <c r="E190" s="129"/>
      <c r="F190" s="117">
        <f>F191+F194+F201+F198</f>
        <v>18675.299999999996</v>
      </c>
      <c r="I190" s="82"/>
      <c r="J190" s="82"/>
      <c r="K190" s="82"/>
    </row>
    <row r="191" spans="1:11" ht="39" customHeight="1">
      <c r="A191" s="99" t="s">
        <v>199</v>
      </c>
      <c r="B191" s="133">
        <v>8</v>
      </c>
      <c r="C191" s="134">
        <v>1</v>
      </c>
      <c r="D191" s="129">
        <v>4070082520</v>
      </c>
      <c r="E191" s="100"/>
      <c r="F191" s="117">
        <f>F192</f>
        <v>26.5</v>
      </c>
      <c r="I191" s="82"/>
      <c r="J191" s="82"/>
      <c r="K191" s="82"/>
    </row>
    <row r="192" spans="1:11" ht="39" customHeight="1">
      <c r="A192" s="90" t="s">
        <v>120</v>
      </c>
      <c r="B192" s="133">
        <v>8</v>
      </c>
      <c r="C192" s="134">
        <v>1</v>
      </c>
      <c r="D192" s="129">
        <v>4070082520</v>
      </c>
      <c r="E192" s="87">
        <v>600</v>
      </c>
      <c r="F192" s="117">
        <f>F193</f>
        <v>26.5</v>
      </c>
      <c r="I192" s="82"/>
      <c r="J192" s="82"/>
      <c r="K192" s="82"/>
    </row>
    <row r="193" spans="1:11" ht="36.75" customHeight="1">
      <c r="A193" s="90" t="s">
        <v>122</v>
      </c>
      <c r="B193" s="133">
        <v>8</v>
      </c>
      <c r="C193" s="134">
        <v>1</v>
      </c>
      <c r="D193" s="129">
        <v>4070082520</v>
      </c>
      <c r="E193" s="130">
        <v>611</v>
      </c>
      <c r="F193" s="117">
        <v>26.5</v>
      </c>
      <c r="I193" s="82"/>
      <c r="J193" s="82"/>
      <c r="K193" s="82"/>
    </row>
    <row r="194" spans="1:11" ht="42" customHeight="1">
      <c r="A194" s="90" t="s">
        <v>92</v>
      </c>
      <c r="B194" s="115">
        <v>8</v>
      </c>
      <c r="C194" s="127">
        <v>1</v>
      </c>
      <c r="D194" s="129">
        <v>4070000590</v>
      </c>
      <c r="E194" s="129"/>
      <c r="F194" s="117">
        <f>F195</f>
        <v>17878.1</v>
      </c>
      <c r="I194" s="107"/>
      <c r="J194" s="82"/>
      <c r="K194" s="82"/>
    </row>
    <row r="195" spans="1:11" ht="39" customHeight="1">
      <c r="A195" s="90" t="s">
        <v>120</v>
      </c>
      <c r="B195" s="115">
        <v>8</v>
      </c>
      <c r="C195" s="127">
        <v>1</v>
      </c>
      <c r="D195" s="129">
        <v>4070000590</v>
      </c>
      <c r="E195" s="129">
        <v>600</v>
      </c>
      <c r="F195" s="117">
        <f>F196</f>
        <v>17878.1</v>
      </c>
      <c r="G195" s="81"/>
      <c r="I195" s="107"/>
      <c r="J195" s="82"/>
      <c r="K195" s="82"/>
    </row>
    <row r="196" spans="1:6" ht="19.5" customHeight="1">
      <c r="A196" s="90" t="s">
        <v>121</v>
      </c>
      <c r="B196" s="115">
        <v>8</v>
      </c>
      <c r="C196" s="127">
        <v>1</v>
      </c>
      <c r="D196" s="129">
        <v>4070000590</v>
      </c>
      <c r="E196" s="129">
        <v>610</v>
      </c>
      <c r="F196" s="117">
        <f>F197</f>
        <v>17878.1</v>
      </c>
    </row>
    <row r="197" spans="1:8" ht="70.5" customHeight="1">
      <c r="A197" s="90" t="s">
        <v>122</v>
      </c>
      <c r="B197" s="115">
        <v>8</v>
      </c>
      <c r="C197" s="127">
        <v>1</v>
      </c>
      <c r="D197" s="129">
        <v>4070000590</v>
      </c>
      <c r="E197" s="129">
        <v>611</v>
      </c>
      <c r="F197" s="117">
        <v>17878.1</v>
      </c>
      <c r="H197">
        <v>-4.7</v>
      </c>
    </row>
    <row r="198" spans="1:6" ht="45.75" customHeight="1">
      <c r="A198" s="204" t="s">
        <v>221</v>
      </c>
      <c r="B198" s="115">
        <v>8</v>
      </c>
      <c r="C198" s="127">
        <v>1</v>
      </c>
      <c r="D198" s="129">
        <v>4070085160</v>
      </c>
      <c r="E198" s="129"/>
      <c r="F198" s="117">
        <f>F199</f>
        <v>632.1</v>
      </c>
    </row>
    <row r="199" spans="1:6" ht="38.25" customHeight="1">
      <c r="A199" s="90" t="s">
        <v>120</v>
      </c>
      <c r="B199" s="115">
        <v>8</v>
      </c>
      <c r="C199" s="127">
        <v>1</v>
      </c>
      <c r="D199" s="129">
        <v>4070085160</v>
      </c>
      <c r="E199" s="129">
        <v>600</v>
      </c>
      <c r="F199" s="117">
        <f>F200</f>
        <v>632.1</v>
      </c>
    </row>
    <row r="200" spans="1:6" ht="33.75" customHeight="1">
      <c r="A200" s="90" t="s">
        <v>204</v>
      </c>
      <c r="B200" s="115">
        <v>8</v>
      </c>
      <c r="C200" s="127">
        <v>1</v>
      </c>
      <c r="D200" s="129">
        <v>4070085160</v>
      </c>
      <c r="E200" s="129">
        <v>610</v>
      </c>
      <c r="F200" s="117">
        <v>632.1</v>
      </c>
    </row>
    <row r="201" spans="1:6" ht="31.5" customHeight="1">
      <c r="A201" s="90" t="s">
        <v>93</v>
      </c>
      <c r="B201" s="115">
        <v>8</v>
      </c>
      <c r="C201" s="127">
        <v>1</v>
      </c>
      <c r="D201" s="129">
        <v>4070020700</v>
      </c>
      <c r="E201" s="129"/>
      <c r="F201" s="117">
        <f>F202</f>
        <v>138.6</v>
      </c>
    </row>
    <row r="202" spans="1:6" ht="39" customHeight="1">
      <c r="A202" s="90" t="s">
        <v>115</v>
      </c>
      <c r="B202" s="115">
        <v>8</v>
      </c>
      <c r="C202" s="127">
        <v>1</v>
      </c>
      <c r="D202" s="129">
        <v>4070020700</v>
      </c>
      <c r="E202" s="129">
        <v>200</v>
      </c>
      <c r="F202" s="117">
        <f>F203</f>
        <v>138.6</v>
      </c>
    </row>
    <row r="203" spans="1:6" ht="44.25" customHeight="1">
      <c r="A203" s="90" t="s">
        <v>97</v>
      </c>
      <c r="B203" s="115">
        <v>8</v>
      </c>
      <c r="C203" s="127">
        <v>1</v>
      </c>
      <c r="D203" s="129">
        <v>4070020700</v>
      </c>
      <c r="E203" s="129">
        <v>240</v>
      </c>
      <c r="F203" s="117">
        <v>138.6</v>
      </c>
    </row>
    <row r="204" spans="1:6" ht="26.25" customHeight="1">
      <c r="A204" s="122" t="s">
        <v>155</v>
      </c>
      <c r="B204" s="124">
        <v>8</v>
      </c>
      <c r="C204" s="124">
        <v>4</v>
      </c>
      <c r="D204" s="126"/>
      <c r="E204" s="126"/>
      <c r="F204" s="119">
        <f>F205</f>
        <v>1038.2</v>
      </c>
    </row>
    <row r="205" spans="1:6" ht="31.5" customHeight="1">
      <c r="A205" s="90" t="s">
        <v>91</v>
      </c>
      <c r="B205" s="127">
        <v>8</v>
      </c>
      <c r="C205" s="127">
        <v>4</v>
      </c>
      <c r="D205" s="129">
        <v>4070000000</v>
      </c>
      <c r="E205" s="129"/>
      <c r="F205" s="117">
        <f>F206+F211</f>
        <v>1038.2</v>
      </c>
    </row>
    <row r="206" spans="1:6" ht="48.75" customHeight="1">
      <c r="A206" s="90" t="s">
        <v>200</v>
      </c>
      <c r="B206" s="127">
        <v>8</v>
      </c>
      <c r="C206" s="127">
        <v>4</v>
      </c>
      <c r="D206" s="129">
        <v>4070089031</v>
      </c>
      <c r="E206" s="129"/>
      <c r="F206" s="117">
        <f>F207</f>
        <v>538.2</v>
      </c>
    </row>
    <row r="207" spans="1:6" ht="21" customHeight="1">
      <c r="A207" s="90" t="s">
        <v>156</v>
      </c>
      <c r="B207" s="127">
        <v>8</v>
      </c>
      <c r="C207" s="127">
        <v>4</v>
      </c>
      <c r="D207" s="129">
        <v>4070089031</v>
      </c>
      <c r="E207" s="129"/>
      <c r="F207" s="117">
        <f>F208</f>
        <v>538.2</v>
      </c>
    </row>
    <row r="208" spans="1:6" ht="44.25" customHeight="1">
      <c r="A208" s="90" t="s">
        <v>120</v>
      </c>
      <c r="B208" s="127">
        <v>8</v>
      </c>
      <c r="C208" s="127">
        <v>4</v>
      </c>
      <c r="D208" s="129">
        <v>4070089031</v>
      </c>
      <c r="E208" s="129">
        <v>600</v>
      </c>
      <c r="F208" s="117">
        <f>F209</f>
        <v>538.2</v>
      </c>
    </row>
    <row r="209" spans="1:6" ht="63" customHeight="1">
      <c r="A209" s="90" t="s">
        <v>157</v>
      </c>
      <c r="B209" s="127">
        <v>8</v>
      </c>
      <c r="C209" s="127">
        <v>4</v>
      </c>
      <c r="D209" s="129">
        <v>4070089031</v>
      </c>
      <c r="E209" s="129">
        <v>630</v>
      </c>
      <c r="F209" s="117">
        <v>538.2</v>
      </c>
    </row>
    <row r="210" spans="1:6" ht="42" customHeight="1">
      <c r="A210" s="90" t="s">
        <v>181</v>
      </c>
      <c r="B210" s="127">
        <v>8</v>
      </c>
      <c r="C210" s="127">
        <v>4</v>
      </c>
      <c r="D210" s="129">
        <v>4070089031</v>
      </c>
      <c r="E210" s="129">
        <v>633</v>
      </c>
      <c r="F210" s="117">
        <v>538.2</v>
      </c>
    </row>
    <row r="211" spans="1:6" ht="30" customHeight="1">
      <c r="A211" s="90" t="s">
        <v>182</v>
      </c>
      <c r="B211" s="127">
        <v>8</v>
      </c>
      <c r="C211" s="127">
        <v>4</v>
      </c>
      <c r="D211" s="129">
        <v>4070020700</v>
      </c>
      <c r="E211" s="129"/>
      <c r="F211" s="117">
        <f>F212</f>
        <v>500</v>
      </c>
    </row>
    <row r="212" spans="1:6" ht="40.5" customHeight="1">
      <c r="A212" s="90" t="s">
        <v>115</v>
      </c>
      <c r="B212" s="127">
        <v>8</v>
      </c>
      <c r="C212" s="127">
        <v>4</v>
      </c>
      <c r="D212" s="129">
        <v>4070020700</v>
      </c>
      <c r="E212" s="129">
        <v>200</v>
      </c>
      <c r="F212" s="117">
        <f>F213</f>
        <v>500</v>
      </c>
    </row>
    <row r="213" spans="1:6" ht="43.5" customHeight="1">
      <c r="A213" s="90" t="s">
        <v>97</v>
      </c>
      <c r="B213" s="127">
        <v>8</v>
      </c>
      <c r="C213" s="127">
        <v>4</v>
      </c>
      <c r="D213" s="129">
        <v>4070020700</v>
      </c>
      <c r="E213" s="129">
        <v>240</v>
      </c>
      <c r="F213" s="117">
        <v>500</v>
      </c>
    </row>
    <row r="214" spans="1:6" ht="18.75" customHeight="1">
      <c r="A214" s="132" t="s">
        <v>28</v>
      </c>
      <c r="B214" s="123">
        <v>11</v>
      </c>
      <c r="C214" s="124"/>
      <c r="D214" s="135"/>
      <c r="E214" s="129"/>
      <c r="F214" s="119">
        <f>F215</f>
        <v>138.4</v>
      </c>
    </row>
    <row r="215" spans="1:6" ht="19.5" customHeight="1">
      <c r="A215" s="70" t="s">
        <v>53</v>
      </c>
      <c r="B215" s="115">
        <v>11</v>
      </c>
      <c r="C215" s="127">
        <v>1</v>
      </c>
      <c r="D215" s="129"/>
      <c r="E215" s="129"/>
      <c r="F215" s="117">
        <f>F216</f>
        <v>138.4</v>
      </c>
    </row>
    <row r="216" spans="1:6" ht="28.5" customHeight="1">
      <c r="A216" s="90" t="s">
        <v>116</v>
      </c>
      <c r="B216" s="115">
        <v>11</v>
      </c>
      <c r="C216" s="127">
        <v>1</v>
      </c>
      <c r="D216" s="129">
        <v>4100000000</v>
      </c>
      <c r="E216" s="129"/>
      <c r="F216" s="117">
        <f>F218</f>
        <v>138.4</v>
      </c>
    </row>
    <row r="217" spans="1:6" ht="40.5" customHeight="1">
      <c r="A217" s="90" t="s">
        <v>117</v>
      </c>
      <c r="B217" s="115">
        <v>11</v>
      </c>
      <c r="C217" s="127">
        <v>1</v>
      </c>
      <c r="D217" s="129">
        <v>4100020800</v>
      </c>
      <c r="E217" s="129"/>
      <c r="F217" s="117">
        <f>F218</f>
        <v>138.4</v>
      </c>
    </row>
    <row r="218" spans="1:6" ht="38.25" customHeight="1">
      <c r="A218" s="90" t="s">
        <v>115</v>
      </c>
      <c r="B218" s="115">
        <v>11</v>
      </c>
      <c r="C218" s="127">
        <v>1</v>
      </c>
      <c r="D218" s="129">
        <v>4100020800</v>
      </c>
      <c r="E218" s="129">
        <v>200</v>
      </c>
      <c r="F218" s="117">
        <f>F219</f>
        <v>138.4</v>
      </c>
    </row>
    <row r="219" spans="1:6" ht="42" customHeight="1">
      <c r="A219" s="90" t="s">
        <v>97</v>
      </c>
      <c r="B219" s="115">
        <v>11</v>
      </c>
      <c r="C219" s="127">
        <v>1</v>
      </c>
      <c r="D219" s="129">
        <v>4100020800</v>
      </c>
      <c r="E219" s="129">
        <v>240</v>
      </c>
      <c r="F219" s="117">
        <v>138.4</v>
      </c>
    </row>
    <row r="220" spans="1:9" ht="22.5" customHeight="1">
      <c r="A220" s="132" t="s">
        <v>70</v>
      </c>
      <c r="B220" s="118"/>
      <c r="C220" s="118"/>
      <c r="D220" s="118"/>
      <c r="E220" s="118"/>
      <c r="F220" s="120">
        <f>F16+F71+F80+F111+F154+F187+F214</f>
        <v>186985.3</v>
      </c>
      <c r="H220" s="77"/>
      <c r="I220">
        <f>SUM(I14:I219)</f>
        <v>7227.9</v>
      </c>
    </row>
    <row r="221" ht="16.5" customHeight="1"/>
    <row r="222" ht="12.75" hidden="1">
      <c r="H222" s="77"/>
    </row>
    <row r="223" ht="12.75" hidden="1"/>
    <row r="224" ht="7.5" customHeight="1" hidden="1"/>
    <row r="225" ht="12.75" hidden="1"/>
    <row r="226" ht="12.75" hidden="1"/>
    <row r="227" ht="12.75" hidden="1"/>
    <row r="228" ht="12.75" hidden="1"/>
  </sheetData>
  <sheetProtection/>
  <mergeCells count="12">
    <mergeCell ref="A12:F12"/>
    <mergeCell ref="A11:F11"/>
    <mergeCell ref="E5:F5"/>
    <mergeCell ref="B6:F6"/>
    <mergeCell ref="D7:F7"/>
    <mergeCell ref="C8:F8"/>
    <mergeCell ref="A9:F9"/>
    <mergeCell ref="A10:F10"/>
    <mergeCell ref="E1:F1"/>
    <mergeCell ref="B2:F2"/>
    <mergeCell ref="D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53.375" style="22" customWidth="1"/>
    <col min="2" max="2" width="7.375" style="1" customWidth="1"/>
    <col min="3" max="3" width="9.875" style="1" customWidth="1"/>
    <col min="4" max="4" width="14.375" style="1" customWidth="1"/>
    <col min="5" max="5" width="8.125" style="1" customWidth="1"/>
    <col min="6" max="16384" width="8.00390625" style="1" customWidth="1"/>
  </cols>
  <sheetData>
    <row r="1" spans="1:4" ht="12.75">
      <c r="A1" s="217" t="s">
        <v>206</v>
      </c>
      <c r="B1" s="217"/>
      <c r="C1" s="217"/>
      <c r="D1" s="217"/>
    </row>
    <row r="2" spans="1:4" ht="12.75">
      <c r="A2" s="217" t="s">
        <v>51</v>
      </c>
      <c r="B2" s="217"/>
      <c r="C2" s="217"/>
      <c r="D2" s="217"/>
    </row>
    <row r="3" spans="1:4" ht="12.75">
      <c r="A3" s="217" t="s">
        <v>62</v>
      </c>
      <c r="B3" s="217"/>
      <c r="C3" s="217"/>
      <c r="D3" s="217"/>
    </row>
    <row r="4" spans="1:4" ht="12.75">
      <c r="A4" s="217" t="s">
        <v>229</v>
      </c>
      <c r="B4" s="217"/>
      <c r="C4" s="217"/>
      <c r="D4" s="217"/>
    </row>
    <row r="5" spans="1:7" ht="12.75" customHeight="1">
      <c r="A5" s="217" t="s">
        <v>162</v>
      </c>
      <c r="B5" s="217"/>
      <c r="C5" s="217"/>
      <c r="D5" s="217"/>
      <c r="E5" s="58"/>
      <c r="F5" s="58"/>
      <c r="G5" s="58"/>
    </row>
    <row r="6" spans="1:5" ht="12.75" customHeight="1">
      <c r="A6" s="217" t="s">
        <v>51</v>
      </c>
      <c r="B6" s="217"/>
      <c r="C6" s="217"/>
      <c r="D6" s="217"/>
      <c r="E6" s="60"/>
    </row>
    <row r="7" spans="1:5" ht="12.75" customHeight="1">
      <c r="A7" s="217" t="s">
        <v>62</v>
      </c>
      <c r="B7" s="217"/>
      <c r="C7" s="217"/>
      <c r="D7" s="217"/>
      <c r="E7" s="60"/>
    </row>
    <row r="8" spans="1:5" ht="13.5" customHeight="1">
      <c r="A8" s="217" t="s">
        <v>188</v>
      </c>
      <c r="B8" s="217"/>
      <c r="C8" s="217"/>
      <c r="D8" s="217"/>
      <c r="E8" s="60"/>
    </row>
    <row r="9" spans="1:5" s="3" customFormat="1" ht="37.5" customHeight="1">
      <c r="A9" s="215" t="s">
        <v>119</v>
      </c>
      <c r="B9" s="215"/>
      <c r="C9" s="215"/>
      <c r="D9" s="215"/>
      <c r="E9" s="2"/>
    </row>
    <row r="10" spans="1:5" s="3" customFormat="1" ht="15.75" customHeight="1">
      <c r="A10" s="215" t="s">
        <v>178</v>
      </c>
      <c r="B10" s="215"/>
      <c r="C10" s="215"/>
      <c r="D10" s="216"/>
      <c r="E10" s="2"/>
    </row>
    <row r="11" spans="1:5" ht="21.75" customHeight="1">
      <c r="A11" s="4"/>
      <c r="B11" s="5"/>
      <c r="C11" s="5"/>
      <c r="D11" s="6" t="s">
        <v>125</v>
      </c>
      <c r="E11" s="7"/>
    </row>
    <row r="12" spans="1:5" ht="28.5" customHeight="1">
      <c r="A12" s="10" t="s">
        <v>0</v>
      </c>
      <c r="B12" s="8" t="s">
        <v>1</v>
      </c>
      <c r="C12" s="8" t="s">
        <v>2</v>
      </c>
      <c r="D12" s="8" t="s">
        <v>3</v>
      </c>
      <c r="E12" s="9" t="s">
        <v>4</v>
      </c>
    </row>
    <row r="13" spans="1:5" ht="13.5" customHeight="1">
      <c r="A13" s="10">
        <v>1</v>
      </c>
      <c r="B13" s="8">
        <v>2</v>
      </c>
      <c r="C13" s="8">
        <v>3</v>
      </c>
      <c r="D13" s="10">
        <v>4</v>
      </c>
      <c r="E13" s="9"/>
    </row>
    <row r="14" spans="1:5" s="14" customFormat="1" ht="15" customHeight="1">
      <c r="A14" s="11" t="s">
        <v>5</v>
      </c>
      <c r="B14" s="12">
        <v>1</v>
      </c>
      <c r="C14" s="12" t="s">
        <v>4</v>
      </c>
      <c r="D14" s="48">
        <f>D15+D17+D23+D24+D22</f>
        <v>49055.1</v>
      </c>
      <c r="E14" s="13" t="s">
        <v>4</v>
      </c>
    </row>
    <row r="15" spans="1:5" ht="30.75" customHeight="1">
      <c r="A15" s="109" t="s">
        <v>6</v>
      </c>
      <c r="B15" s="16">
        <v>1</v>
      </c>
      <c r="C15" s="16">
        <v>2</v>
      </c>
      <c r="D15" s="208">
        <v>9823.5</v>
      </c>
      <c r="E15" s="18" t="s">
        <v>4</v>
      </c>
    </row>
    <row r="16" spans="1:5" ht="47.25" customHeight="1" hidden="1">
      <c r="A16" s="109" t="s">
        <v>7</v>
      </c>
      <c r="B16" s="16">
        <v>1</v>
      </c>
      <c r="C16" s="16">
        <v>3</v>
      </c>
      <c r="D16" s="17"/>
      <c r="E16" s="18" t="s">
        <v>4</v>
      </c>
    </row>
    <row r="17" spans="1:5" ht="64.5" customHeight="1">
      <c r="A17" s="109" t="s">
        <v>8</v>
      </c>
      <c r="B17" s="16">
        <v>1</v>
      </c>
      <c r="C17" s="16">
        <v>4</v>
      </c>
      <c r="D17" s="209">
        <v>32091</v>
      </c>
      <c r="E17" s="18" t="s">
        <v>4</v>
      </c>
    </row>
    <row r="18" spans="1:5" ht="0.75" customHeight="1" hidden="1">
      <c r="A18" s="109" t="s">
        <v>9</v>
      </c>
      <c r="B18" s="16">
        <v>1</v>
      </c>
      <c r="C18" s="16">
        <v>5</v>
      </c>
      <c r="D18" s="17"/>
      <c r="E18" s="18" t="s">
        <v>4</v>
      </c>
    </row>
    <row r="19" spans="1:5" ht="47.25" customHeight="1" hidden="1">
      <c r="A19" s="109" t="s">
        <v>10</v>
      </c>
      <c r="B19" s="16">
        <v>1</v>
      </c>
      <c r="C19" s="16">
        <v>6</v>
      </c>
      <c r="D19" s="17"/>
      <c r="E19" s="18" t="s">
        <v>4</v>
      </c>
    </row>
    <row r="20" spans="1:5" ht="15.75" customHeight="1" hidden="1">
      <c r="A20" s="109" t="s">
        <v>11</v>
      </c>
      <c r="B20" s="16">
        <v>1</v>
      </c>
      <c r="C20" s="16">
        <v>7</v>
      </c>
      <c r="D20" s="17"/>
      <c r="E20" s="18" t="s">
        <v>4</v>
      </c>
    </row>
    <row r="21" spans="1:5" ht="33" customHeight="1" hidden="1">
      <c r="A21" s="109" t="s">
        <v>12</v>
      </c>
      <c r="B21" s="16">
        <v>1</v>
      </c>
      <c r="C21" s="16">
        <v>11</v>
      </c>
      <c r="D21" s="17"/>
      <c r="E21" s="18" t="s">
        <v>4</v>
      </c>
    </row>
    <row r="22" spans="1:5" ht="50.25" customHeight="1">
      <c r="A22" s="193" t="s">
        <v>10</v>
      </c>
      <c r="B22" s="16">
        <v>1</v>
      </c>
      <c r="C22" s="16">
        <v>6</v>
      </c>
      <c r="D22" s="17">
        <v>87.5</v>
      </c>
      <c r="E22" s="18"/>
    </row>
    <row r="23" spans="1:5" ht="15.75">
      <c r="A23" s="109" t="s">
        <v>13</v>
      </c>
      <c r="B23" s="16">
        <v>1</v>
      </c>
      <c r="C23" s="16">
        <v>11</v>
      </c>
      <c r="D23" s="17">
        <v>1295.7</v>
      </c>
      <c r="E23" s="18" t="s">
        <v>4</v>
      </c>
    </row>
    <row r="24" spans="1:5" ht="16.5" customHeight="1">
      <c r="A24" s="109" t="s">
        <v>14</v>
      </c>
      <c r="B24" s="16">
        <v>1</v>
      </c>
      <c r="C24" s="16">
        <v>13</v>
      </c>
      <c r="D24" s="208">
        <v>5757.4</v>
      </c>
      <c r="E24" s="18" t="s">
        <v>4</v>
      </c>
    </row>
    <row r="25" spans="1:5" ht="15.75" customHeight="1" hidden="1">
      <c r="A25" s="15"/>
      <c r="B25" s="16">
        <v>1</v>
      </c>
      <c r="C25" s="16">
        <v>14</v>
      </c>
      <c r="D25" s="17"/>
      <c r="E25" s="18"/>
    </row>
    <row r="26" spans="1:5" ht="15.75" customHeight="1">
      <c r="A26" s="43" t="s">
        <v>48</v>
      </c>
      <c r="B26" s="44">
        <v>2</v>
      </c>
      <c r="C26" s="44"/>
      <c r="D26" s="194">
        <f>D27</f>
        <v>700.5</v>
      </c>
      <c r="E26" s="18"/>
    </row>
    <row r="27" spans="1:5" ht="15.75">
      <c r="A27" s="15" t="s">
        <v>69</v>
      </c>
      <c r="B27" s="16">
        <v>2</v>
      </c>
      <c r="C27" s="16">
        <v>3</v>
      </c>
      <c r="D27" s="195">
        <v>700.5</v>
      </c>
      <c r="E27" s="18"/>
    </row>
    <row r="28" spans="1:5" ht="15.75" customHeight="1" hidden="1">
      <c r="A28" s="15"/>
      <c r="B28" s="16"/>
      <c r="C28" s="16"/>
      <c r="D28" s="195"/>
      <c r="E28" s="18"/>
    </row>
    <row r="29" spans="1:5" s="14" customFormat="1" ht="30.75" customHeight="1">
      <c r="A29" s="19" t="s">
        <v>15</v>
      </c>
      <c r="B29" s="20">
        <v>3</v>
      </c>
      <c r="C29" s="20" t="s">
        <v>4</v>
      </c>
      <c r="D29" s="194">
        <f>D33+D32+D31</f>
        <v>1306.2</v>
      </c>
      <c r="E29" s="13" t="s">
        <v>4</v>
      </c>
    </row>
    <row r="30" spans="1:5" ht="0.75" customHeight="1" hidden="1">
      <c r="A30" s="15" t="s">
        <v>16</v>
      </c>
      <c r="B30" s="16">
        <v>3</v>
      </c>
      <c r="C30" s="16">
        <v>2</v>
      </c>
      <c r="D30" s="195"/>
      <c r="E30" s="18" t="s">
        <v>4</v>
      </c>
    </row>
    <row r="31" spans="1:5" s="62" customFormat="1" ht="16.5" customHeight="1">
      <c r="A31" s="15" t="s">
        <v>65</v>
      </c>
      <c r="B31" s="16">
        <v>3</v>
      </c>
      <c r="C31" s="16">
        <v>4</v>
      </c>
      <c r="D31" s="195">
        <v>432.6</v>
      </c>
      <c r="E31" s="18" t="s">
        <v>4</v>
      </c>
    </row>
    <row r="32" spans="1:5" ht="48.75" customHeight="1">
      <c r="A32" s="166" t="s">
        <v>147</v>
      </c>
      <c r="B32" s="16">
        <v>3</v>
      </c>
      <c r="C32" s="16">
        <v>10</v>
      </c>
      <c r="D32" s="17">
        <v>822.2</v>
      </c>
      <c r="E32" s="18"/>
    </row>
    <row r="33" spans="1:5" s="14" customFormat="1" ht="31.5">
      <c r="A33" s="15" t="s">
        <v>96</v>
      </c>
      <c r="B33" s="16">
        <v>3</v>
      </c>
      <c r="C33" s="16">
        <v>14</v>
      </c>
      <c r="D33" s="17">
        <v>51.4</v>
      </c>
      <c r="E33" s="13" t="s">
        <v>4</v>
      </c>
    </row>
    <row r="34" spans="1:5" ht="15.75" customHeight="1" hidden="1">
      <c r="A34" s="19" t="s">
        <v>18</v>
      </c>
      <c r="B34" s="20">
        <v>4</v>
      </c>
      <c r="C34" s="20" t="s">
        <v>4</v>
      </c>
      <c r="D34" s="48" t="e">
        <f>D40+#REF!+D39+D38+D36</f>
        <v>#REF!</v>
      </c>
      <c r="E34" s="18" t="s">
        <v>4</v>
      </c>
    </row>
    <row r="35" spans="1:5" ht="15.75" customHeight="1">
      <c r="A35" s="19" t="s">
        <v>18</v>
      </c>
      <c r="B35" s="20">
        <v>4</v>
      </c>
      <c r="C35" s="20"/>
      <c r="D35" s="48">
        <f>D36+D38+D39+D40+D37</f>
        <v>63865.6</v>
      </c>
      <c r="E35" s="18"/>
    </row>
    <row r="36" spans="1:5" ht="15.75">
      <c r="A36" s="15" t="s">
        <v>126</v>
      </c>
      <c r="B36" s="16">
        <v>4</v>
      </c>
      <c r="C36" s="16">
        <v>1</v>
      </c>
      <c r="D36" s="17">
        <v>2211.7</v>
      </c>
      <c r="E36" s="18"/>
    </row>
    <row r="37" spans="1:5" ht="15.75">
      <c r="A37" s="118" t="s">
        <v>192</v>
      </c>
      <c r="B37" s="16">
        <v>4</v>
      </c>
      <c r="C37" s="16">
        <v>5</v>
      </c>
      <c r="D37" s="17">
        <v>400</v>
      </c>
      <c r="E37" s="18"/>
    </row>
    <row r="38" spans="1:5" s="62" customFormat="1" ht="15.75">
      <c r="A38" s="15" t="s">
        <v>64</v>
      </c>
      <c r="B38" s="16">
        <v>4</v>
      </c>
      <c r="C38" s="16">
        <v>8</v>
      </c>
      <c r="D38" s="17">
        <v>9978.7</v>
      </c>
      <c r="E38" s="18"/>
    </row>
    <row r="39" spans="1:5" ht="15.75">
      <c r="A39" s="15" t="s">
        <v>76</v>
      </c>
      <c r="B39" s="16">
        <v>4</v>
      </c>
      <c r="C39" s="16">
        <v>9</v>
      </c>
      <c r="D39" s="17">
        <v>51075.2</v>
      </c>
      <c r="E39" s="18"/>
    </row>
    <row r="40" spans="1:5" s="14" customFormat="1" ht="21" customHeight="1">
      <c r="A40" s="15" t="s">
        <v>19</v>
      </c>
      <c r="B40" s="16">
        <v>4</v>
      </c>
      <c r="C40" s="16">
        <v>12</v>
      </c>
      <c r="D40" s="17">
        <v>200</v>
      </c>
      <c r="E40" s="13" t="s">
        <v>4</v>
      </c>
    </row>
    <row r="41" spans="1:5" ht="15.75">
      <c r="A41" s="19" t="s">
        <v>20</v>
      </c>
      <c r="B41" s="20">
        <v>5</v>
      </c>
      <c r="C41" s="20" t="s">
        <v>4</v>
      </c>
      <c r="D41" s="48">
        <f>D42+D46</f>
        <v>52206</v>
      </c>
      <c r="E41" s="18" t="s">
        <v>4</v>
      </c>
    </row>
    <row r="42" spans="1:5" ht="15.75">
      <c r="A42" s="15" t="s">
        <v>21</v>
      </c>
      <c r="B42" s="16">
        <v>5</v>
      </c>
      <c r="C42" s="16">
        <v>1</v>
      </c>
      <c r="D42" s="17">
        <v>6583.6</v>
      </c>
      <c r="E42" s="18"/>
    </row>
    <row r="43" spans="1:5" ht="15.75" customHeight="1" hidden="1">
      <c r="A43" s="15" t="s">
        <v>39</v>
      </c>
      <c r="B43" s="16">
        <v>5</v>
      </c>
      <c r="C43" s="16">
        <v>3</v>
      </c>
      <c r="D43" s="17"/>
      <c r="E43" s="18"/>
    </row>
    <row r="44" spans="1:5" ht="26.25" customHeight="1" hidden="1">
      <c r="A44" s="19" t="s">
        <v>40</v>
      </c>
      <c r="B44" s="20">
        <v>6</v>
      </c>
      <c r="C44" s="16"/>
      <c r="D44" s="48"/>
      <c r="E44" s="18"/>
    </row>
    <row r="45" spans="1:5" ht="15.75" customHeight="1" hidden="1">
      <c r="A45" s="30" t="s">
        <v>41</v>
      </c>
      <c r="B45" s="16">
        <v>6</v>
      </c>
      <c r="C45" s="16">
        <v>3</v>
      </c>
      <c r="D45" s="17"/>
      <c r="E45" s="18" t="s">
        <v>4</v>
      </c>
    </row>
    <row r="46" spans="1:5" s="14" customFormat="1" ht="15.75">
      <c r="A46" s="15" t="s">
        <v>39</v>
      </c>
      <c r="B46" s="16">
        <v>5</v>
      </c>
      <c r="C46" s="16">
        <v>3</v>
      </c>
      <c r="D46" s="17">
        <v>45622.4</v>
      </c>
      <c r="E46" s="13" t="s">
        <v>4</v>
      </c>
    </row>
    <row r="47" spans="1:5" ht="15.75">
      <c r="A47" s="19" t="s">
        <v>114</v>
      </c>
      <c r="B47" s="20">
        <v>8</v>
      </c>
      <c r="C47" s="20" t="s">
        <v>4</v>
      </c>
      <c r="D47" s="48">
        <f>D61+D62</f>
        <v>19713.5</v>
      </c>
      <c r="E47" s="18" t="s">
        <v>4</v>
      </c>
    </row>
    <row r="48" spans="1:5" ht="15.75" customHeight="1" hidden="1">
      <c r="A48" s="15" t="s">
        <v>22</v>
      </c>
      <c r="B48" s="16">
        <v>8</v>
      </c>
      <c r="C48" s="16">
        <v>1</v>
      </c>
      <c r="D48" s="17">
        <v>13921.4</v>
      </c>
      <c r="E48" s="18" t="s">
        <v>4</v>
      </c>
    </row>
    <row r="49" spans="1:5" ht="31.5" customHeight="1" hidden="1">
      <c r="A49" s="15" t="s">
        <v>23</v>
      </c>
      <c r="B49" s="16">
        <v>8</v>
      </c>
      <c r="C49" s="16">
        <v>4</v>
      </c>
      <c r="D49" s="17"/>
      <c r="E49" s="18" t="s">
        <v>4</v>
      </c>
    </row>
    <row r="50" spans="1:5" s="14" customFormat="1" ht="15.75" customHeight="1" hidden="1">
      <c r="A50" s="15" t="s">
        <v>24</v>
      </c>
      <c r="B50" s="16">
        <v>8</v>
      </c>
      <c r="C50" s="16">
        <v>6</v>
      </c>
      <c r="D50" s="17"/>
      <c r="E50" s="13" t="s">
        <v>4</v>
      </c>
    </row>
    <row r="51" spans="1:5" ht="0.75" customHeight="1" hidden="1">
      <c r="A51" s="19" t="s">
        <v>25</v>
      </c>
      <c r="B51" s="20">
        <v>9</v>
      </c>
      <c r="C51" s="20" t="s">
        <v>4</v>
      </c>
      <c r="D51" s="48"/>
      <c r="E51" s="18" t="s">
        <v>4</v>
      </c>
    </row>
    <row r="52" spans="1:5" ht="15.75" customHeight="1" hidden="1">
      <c r="A52" s="15" t="s">
        <v>26</v>
      </c>
      <c r="B52" s="16">
        <v>9</v>
      </c>
      <c r="C52" s="16">
        <v>1</v>
      </c>
      <c r="D52" s="49"/>
      <c r="E52" s="18" t="s">
        <v>4</v>
      </c>
    </row>
    <row r="53" spans="1:5" ht="15.75" customHeight="1" hidden="1">
      <c r="A53" s="15" t="s">
        <v>27</v>
      </c>
      <c r="B53" s="16">
        <v>9</v>
      </c>
      <c r="C53" s="16">
        <v>2</v>
      </c>
      <c r="D53" s="49"/>
      <c r="E53" s="18"/>
    </row>
    <row r="54" spans="1:5" ht="15.75" customHeight="1" hidden="1">
      <c r="A54" s="15" t="s">
        <v>46</v>
      </c>
      <c r="B54" s="16">
        <v>9</v>
      </c>
      <c r="C54" s="16">
        <v>4</v>
      </c>
      <c r="D54" s="49"/>
      <c r="E54" s="18"/>
    </row>
    <row r="55" spans="1:5" ht="0.75" customHeight="1" hidden="1">
      <c r="A55" s="15" t="s">
        <v>28</v>
      </c>
      <c r="B55" s="16">
        <v>9</v>
      </c>
      <c r="C55" s="16">
        <v>8</v>
      </c>
      <c r="D55" s="49"/>
      <c r="E55" s="18" t="s">
        <v>4</v>
      </c>
    </row>
    <row r="56" spans="1:5" s="14" customFormat="1" ht="15.75" customHeight="1" hidden="1">
      <c r="A56" s="15" t="s">
        <v>29</v>
      </c>
      <c r="B56" s="16">
        <v>9</v>
      </c>
      <c r="C56" s="16">
        <v>10</v>
      </c>
      <c r="D56" s="49"/>
      <c r="E56" s="13" t="s">
        <v>4</v>
      </c>
    </row>
    <row r="57" spans="1:5" ht="15.75" customHeight="1" hidden="1">
      <c r="A57" s="19" t="s">
        <v>30</v>
      </c>
      <c r="B57" s="20">
        <v>10</v>
      </c>
      <c r="C57" s="20" t="s">
        <v>4</v>
      </c>
      <c r="D57" s="48"/>
      <c r="E57" s="18" t="s">
        <v>4</v>
      </c>
    </row>
    <row r="58" spans="1:5" ht="15.75" customHeight="1" hidden="1">
      <c r="A58" s="15" t="s">
        <v>31</v>
      </c>
      <c r="B58" s="16">
        <v>10</v>
      </c>
      <c r="C58" s="16">
        <v>1</v>
      </c>
      <c r="D58" s="17"/>
      <c r="E58" s="18"/>
    </row>
    <row r="59" spans="1:5" ht="15.75" customHeight="1" hidden="1">
      <c r="A59" s="15" t="s">
        <v>32</v>
      </c>
      <c r="B59" s="16">
        <v>10</v>
      </c>
      <c r="C59" s="16">
        <v>3</v>
      </c>
      <c r="D59" s="17"/>
      <c r="E59" s="18"/>
    </row>
    <row r="60" spans="1:5" ht="15.75" customHeight="1" hidden="1">
      <c r="A60" s="15" t="s">
        <v>33</v>
      </c>
      <c r="B60" s="16">
        <v>10</v>
      </c>
      <c r="C60" s="16">
        <v>4</v>
      </c>
      <c r="D60" s="17"/>
      <c r="E60" s="18"/>
    </row>
    <row r="61" spans="1:5" ht="15.75" customHeight="1">
      <c r="A61" s="15" t="s">
        <v>22</v>
      </c>
      <c r="B61" s="16">
        <v>8</v>
      </c>
      <c r="C61" s="16">
        <v>1</v>
      </c>
      <c r="D61" s="17">
        <v>18675.3</v>
      </c>
      <c r="E61" s="18"/>
    </row>
    <row r="62" spans="1:5" s="14" customFormat="1" ht="15" customHeight="1">
      <c r="A62" s="15" t="s">
        <v>155</v>
      </c>
      <c r="B62" s="16">
        <v>8</v>
      </c>
      <c r="C62" s="16">
        <v>4</v>
      </c>
      <c r="D62" s="17">
        <v>1038.2</v>
      </c>
      <c r="E62" s="13" t="s">
        <v>4</v>
      </c>
    </row>
    <row r="63" spans="1:5" ht="15.75">
      <c r="A63" s="19" t="s">
        <v>28</v>
      </c>
      <c r="B63" s="20">
        <v>11</v>
      </c>
      <c r="C63" s="20" t="s">
        <v>4</v>
      </c>
      <c r="D63" s="48">
        <f>D67</f>
        <v>138.4</v>
      </c>
      <c r="E63" s="18" t="s">
        <v>4</v>
      </c>
    </row>
    <row r="64" spans="1:5" ht="47.25" customHeight="1" hidden="1">
      <c r="A64" s="15" t="s">
        <v>53</v>
      </c>
      <c r="B64" s="16">
        <v>11</v>
      </c>
      <c r="C64" s="16">
        <v>1</v>
      </c>
      <c r="D64" s="17">
        <v>122</v>
      </c>
      <c r="E64" s="18"/>
    </row>
    <row r="65" spans="1:5" ht="47.25" customHeight="1" hidden="1">
      <c r="A65" s="15" t="s">
        <v>47</v>
      </c>
      <c r="B65" s="16">
        <v>11</v>
      </c>
      <c r="C65" s="16">
        <v>2</v>
      </c>
      <c r="D65" s="17"/>
      <c r="E65" s="18"/>
    </row>
    <row r="66" spans="1:5" ht="18.75" customHeight="1" hidden="1">
      <c r="A66" s="15" t="s">
        <v>54</v>
      </c>
      <c r="B66" s="16">
        <v>14</v>
      </c>
      <c r="C66" s="16"/>
      <c r="D66" s="17"/>
      <c r="E66" s="18" t="s">
        <v>4</v>
      </c>
    </row>
    <row r="67" spans="1:5" ht="15.75" customHeight="1">
      <c r="A67" s="15" t="s">
        <v>53</v>
      </c>
      <c r="B67" s="16">
        <v>11</v>
      </c>
      <c r="C67" s="16">
        <v>1</v>
      </c>
      <c r="D67" s="17">
        <v>138.4</v>
      </c>
      <c r="E67" s="21" t="s">
        <v>4</v>
      </c>
    </row>
    <row r="68" spans="1:4" ht="15.75">
      <c r="A68" s="68" t="s">
        <v>34</v>
      </c>
      <c r="B68" s="69"/>
      <c r="C68" s="69"/>
      <c r="D68" s="50">
        <f>D15+D17+D22+D23+D24+D29+D35+D41+D47+D63+D26</f>
        <v>186985.3</v>
      </c>
    </row>
    <row r="69" spans="1:4" ht="15.75">
      <c r="A69" s="66"/>
      <c r="B69" s="67"/>
      <c r="C69" s="67"/>
      <c r="D69" s="63"/>
    </row>
    <row r="70" spans="1:4" ht="12.75">
      <c r="A70" s="64"/>
      <c r="B70" s="65"/>
      <c r="C70" s="65"/>
      <c r="D70" s="65"/>
    </row>
    <row r="71" ht="12.75">
      <c r="D71" s="41"/>
    </row>
  </sheetData>
  <sheetProtection/>
  <mergeCells count="10">
    <mergeCell ref="A10:D10"/>
    <mergeCell ref="A1:D1"/>
    <mergeCell ref="A2:D2"/>
    <mergeCell ref="A3:D3"/>
    <mergeCell ref="A4:D4"/>
    <mergeCell ref="A9:D9"/>
    <mergeCell ref="A5:D5"/>
    <mergeCell ref="A6:D6"/>
    <mergeCell ref="A7:D7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44.125" style="0" customWidth="1"/>
    <col min="2" max="2" width="11.375" style="0" customWidth="1"/>
    <col min="4" max="4" width="13.625" style="0" customWidth="1"/>
  </cols>
  <sheetData>
    <row r="1" spans="1:4" ht="12.75">
      <c r="A1" s="59"/>
      <c r="B1" s="221" t="s">
        <v>161</v>
      </c>
      <c r="C1" s="221"/>
      <c r="D1" s="221"/>
    </row>
    <row r="2" spans="1:4" ht="12.75">
      <c r="A2" s="218" t="s">
        <v>73</v>
      </c>
      <c r="B2" s="218"/>
      <c r="C2" s="218"/>
      <c r="D2" s="218"/>
    </row>
    <row r="3" spans="1:4" ht="12.75">
      <c r="A3" s="219" t="s">
        <v>63</v>
      </c>
      <c r="B3" s="219"/>
      <c r="C3" s="219"/>
      <c r="D3" s="219"/>
    </row>
    <row r="4" spans="1:4" ht="12.75">
      <c r="A4" s="220" t="s">
        <v>228</v>
      </c>
      <c r="B4" s="220"/>
      <c r="C4" s="220"/>
      <c r="D4" s="220"/>
    </row>
    <row r="5" spans="1:5" ht="15" customHeight="1">
      <c r="A5" s="59"/>
      <c r="B5" s="221" t="s">
        <v>99</v>
      </c>
      <c r="C5" s="221"/>
      <c r="D5" s="221"/>
      <c r="E5" s="82"/>
    </row>
    <row r="6" spans="1:5" ht="15" customHeight="1">
      <c r="A6" s="218" t="s">
        <v>73</v>
      </c>
      <c r="B6" s="218"/>
      <c r="C6" s="218"/>
      <c r="D6" s="218"/>
      <c r="E6" s="82"/>
    </row>
    <row r="7" spans="1:5" ht="14.25" customHeight="1">
      <c r="A7" s="219" t="s">
        <v>63</v>
      </c>
      <c r="B7" s="219"/>
      <c r="C7" s="219"/>
      <c r="D7" s="219"/>
      <c r="E7" s="82"/>
    </row>
    <row r="8" spans="1:5" ht="12.75">
      <c r="A8" s="220" t="s">
        <v>187</v>
      </c>
      <c r="B8" s="220"/>
      <c r="C8" s="220"/>
      <c r="D8" s="220"/>
      <c r="E8" s="82"/>
    </row>
    <row r="9" spans="1:5" ht="15.75" customHeight="1">
      <c r="A9" s="223" t="s">
        <v>85</v>
      </c>
      <c r="B9" s="223"/>
      <c r="C9" s="223"/>
      <c r="D9" s="223"/>
      <c r="E9" s="92"/>
    </row>
    <row r="10" spans="1:5" ht="15.75" customHeight="1">
      <c r="A10" s="223" t="s">
        <v>165</v>
      </c>
      <c r="B10" s="223"/>
      <c r="C10" s="223"/>
      <c r="D10" s="223"/>
      <c r="E10" s="92"/>
    </row>
    <row r="11" spans="1:5" ht="19.5" customHeight="1">
      <c r="A11" s="223" t="s">
        <v>174</v>
      </c>
      <c r="B11" s="223"/>
      <c r="C11" s="223"/>
      <c r="D11" s="223"/>
      <c r="E11" s="92"/>
    </row>
    <row r="12" spans="1:5" ht="15.75" customHeight="1">
      <c r="A12" s="223" t="s">
        <v>75</v>
      </c>
      <c r="B12" s="223"/>
      <c r="C12" s="223"/>
      <c r="D12" s="223"/>
      <c r="E12" s="92"/>
    </row>
    <row r="13" spans="1:5" ht="17.25" customHeight="1">
      <c r="A13" s="222" t="s">
        <v>177</v>
      </c>
      <c r="B13" s="222"/>
      <c r="C13" s="222"/>
      <c r="D13" s="222"/>
      <c r="E13" s="82"/>
    </row>
    <row r="14" spans="1:5" ht="12.75">
      <c r="A14" s="28" t="s">
        <v>0</v>
      </c>
      <c r="B14" s="28" t="s">
        <v>36</v>
      </c>
      <c r="C14" s="28" t="s">
        <v>56</v>
      </c>
      <c r="D14" s="79" t="s">
        <v>71</v>
      </c>
      <c r="E14" s="82"/>
    </row>
    <row r="15" spans="1:5" ht="14.25">
      <c r="A15" s="114" t="s">
        <v>74</v>
      </c>
      <c r="B15" s="76"/>
      <c r="C15" s="76"/>
      <c r="D15" s="80">
        <f>D35+D24+D16</f>
        <v>58518.6</v>
      </c>
      <c r="E15" s="82"/>
    </row>
    <row r="16" spans="1:5" ht="38.25">
      <c r="A16" s="102" t="s">
        <v>186</v>
      </c>
      <c r="B16" s="149" t="s">
        <v>148</v>
      </c>
      <c r="C16" s="129"/>
      <c r="D16" s="117">
        <f>D17</f>
        <v>51.4</v>
      </c>
      <c r="E16" s="82"/>
    </row>
    <row r="17" spans="1:5" ht="38.25">
      <c r="A17" s="102" t="s">
        <v>149</v>
      </c>
      <c r="B17" s="149" t="s">
        <v>150</v>
      </c>
      <c r="C17" s="129"/>
      <c r="D17" s="117">
        <f>D18+D21</f>
        <v>51.4</v>
      </c>
      <c r="E17" s="82"/>
    </row>
    <row r="18" spans="1:5" ht="25.5">
      <c r="A18" s="102" t="s">
        <v>132</v>
      </c>
      <c r="B18" s="149" t="s">
        <v>151</v>
      </c>
      <c r="C18" s="129"/>
      <c r="D18" s="117">
        <f>D19</f>
        <v>36</v>
      </c>
      <c r="E18" s="82"/>
    </row>
    <row r="19" spans="1:5" ht="63.75">
      <c r="A19" s="102" t="s">
        <v>57</v>
      </c>
      <c r="B19" s="149" t="s">
        <v>151</v>
      </c>
      <c r="C19" s="129">
        <v>100</v>
      </c>
      <c r="D19" s="117">
        <f>D20</f>
        <v>36</v>
      </c>
      <c r="E19" s="82"/>
    </row>
    <row r="20" spans="1:5" ht="25.5">
      <c r="A20" s="102" t="s">
        <v>58</v>
      </c>
      <c r="B20" s="149" t="s">
        <v>151</v>
      </c>
      <c r="C20" s="129">
        <v>120</v>
      </c>
      <c r="D20" s="117">
        <v>36</v>
      </c>
      <c r="E20" s="82"/>
    </row>
    <row r="21" spans="1:5" ht="25.5">
      <c r="A21" s="102" t="s">
        <v>132</v>
      </c>
      <c r="B21" s="149" t="s">
        <v>152</v>
      </c>
      <c r="C21" s="129"/>
      <c r="D21" s="117">
        <f>D22</f>
        <v>15.4</v>
      </c>
      <c r="E21" s="82"/>
    </row>
    <row r="22" spans="1:5" ht="63.75">
      <c r="A22" s="102" t="s">
        <v>57</v>
      </c>
      <c r="B22" s="149" t="s">
        <v>152</v>
      </c>
      <c r="C22" s="129">
        <v>100</v>
      </c>
      <c r="D22" s="117">
        <f>D23</f>
        <v>15.4</v>
      </c>
      <c r="E22" s="82"/>
    </row>
    <row r="23" spans="1:5" ht="25.5">
      <c r="A23" s="102" t="s">
        <v>58</v>
      </c>
      <c r="B23" s="149" t="s">
        <v>152</v>
      </c>
      <c r="C23" s="129">
        <v>120</v>
      </c>
      <c r="D23" s="117">
        <v>15.4</v>
      </c>
      <c r="E23" s="82"/>
    </row>
    <row r="24" spans="1:5" ht="33" customHeight="1">
      <c r="A24" s="136" t="s">
        <v>209</v>
      </c>
      <c r="B24" s="203" t="s">
        <v>220</v>
      </c>
      <c r="C24" s="139"/>
      <c r="D24" s="140">
        <f>D25</f>
        <v>7392</v>
      </c>
      <c r="E24" s="82"/>
    </row>
    <row r="25" spans="1:5" ht="51">
      <c r="A25" s="205" t="s">
        <v>223</v>
      </c>
      <c r="B25" s="201" t="s">
        <v>210</v>
      </c>
      <c r="C25" s="126"/>
      <c r="D25" s="117">
        <f>D26+D29+D32</f>
        <v>7392</v>
      </c>
      <c r="E25" s="82"/>
    </row>
    <row r="26" spans="1:5" ht="36">
      <c r="A26" s="202" t="s">
        <v>212</v>
      </c>
      <c r="B26" s="201" t="s">
        <v>211</v>
      </c>
      <c r="C26" s="126"/>
      <c r="D26" s="117">
        <f>D27</f>
        <v>5000</v>
      </c>
      <c r="E26" s="82"/>
    </row>
    <row r="27" spans="1:5" ht="25.5">
      <c r="A27" s="90" t="s">
        <v>115</v>
      </c>
      <c r="B27" s="201" t="s">
        <v>211</v>
      </c>
      <c r="C27" s="129">
        <v>200</v>
      </c>
      <c r="D27" s="117">
        <f>D28</f>
        <v>5000</v>
      </c>
      <c r="E27" s="82"/>
    </row>
    <row r="28" spans="1:5" ht="38.25">
      <c r="A28" s="90" t="s">
        <v>97</v>
      </c>
      <c r="B28" s="201" t="s">
        <v>211</v>
      </c>
      <c r="C28" s="129">
        <v>240</v>
      </c>
      <c r="D28" s="117">
        <v>5000</v>
      </c>
      <c r="E28" s="82"/>
    </row>
    <row r="29" spans="1:5" ht="36">
      <c r="A29" s="202" t="s">
        <v>213</v>
      </c>
      <c r="B29" s="201" t="s">
        <v>214</v>
      </c>
      <c r="C29" s="129"/>
      <c r="D29" s="117">
        <v>2066.8</v>
      </c>
      <c r="E29" s="82"/>
    </row>
    <row r="30" spans="1:5" ht="25.5">
      <c r="A30" s="90" t="s">
        <v>115</v>
      </c>
      <c r="B30" s="201" t="s">
        <v>214</v>
      </c>
      <c r="C30" s="129">
        <v>200</v>
      </c>
      <c r="D30" s="117">
        <v>2066.8</v>
      </c>
      <c r="E30" s="82"/>
    </row>
    <row r="31" spans="1:5" ht="38.25">
      <c r="A31" s="90" t="s">
        <v>97</v>
      </c>
      <c r="B31" s="201" t="s">
        <v>214</v>
      </c>
      <c r="C31" s="129">
        <v>240</v>
      </c>
      <c r="D31" s="117">
        <v>2066.8</v>
      </c>
      <c r="E31" s="82"/>
    </row>
    <row r="32" spans="1:5" ht="36">
      <c r="A32" s="202" t="s">
        <v>215</v>
      </c>
      <c r="B32" s="201" t="s">
        <v>216</v>
      </c>
      <c r="C32" s="199"/>
      <c r="D32" s="131" t="s">
        <v>225</v>
      </c>
      <c r="E32" s="82"/>
    </row>
    <row r="33" spans="1:5" ht="25.5">
      <c r="A33" s="90" t="s">
        <v>115</v>
      </c>
      <c r="B33" s="201" t="s">
        <v>216</v>
      </c>
      <c r="C33" s="201" t="s">
        <v>217</v>
      </c>
      <c r="D33" s="131" t="s">
        <v>225</v>
      </c>
      <c r="E33" s="82"/>
    </row>
    <row r="34" spans="1:5" ht="38.25">
      <c r="A34" s="90" t="s">
        <v>97</v>
      </c>
      <c r="B34" s="201" t="s">
        <v>216</v>
      </c>
      <c r="C34" s="201" t="s">
        <v>218</v>
      </c>
      <c r="D34" s="131" t="s">
        <v>225</v>
      </c>
      <c r="E34" s="82"/>
    </row>
    <row r="35" spans="1:9" ht="63.75">
      <c r="A35" s="90" t="s">
        <v>183</v>
      </c>
      <c r="B35" s="131" t="s">
        <v>105</v>
      </c>
      <c r="C35" s="129"/>
      <c r="D35" s="117">
        <f>D49+D36</f>
        <v>51075.2</v>
      </c>
      <c r="E35" s="82"/>
      <c r="I35" s="165"/>
    </row>
    <row r="36" spans="1:5" ht="89.25">
      <c r="A36" s="90" t="s">
        <v>184</v>
      </c>
      <c r="B36" s="131" t="s">
        <v>154</v>
      </c>
      <c r="C36" s="129"/>
      <c r="D36" s="117">
        <f>D46+D37+D40+D43</f>
        <v>41080.7</v>
      </c>
      <c r="E36" s="82"/>
    </row>
    <row r="37" spans="1:5" ht="25.5">
      <c r="A37" s="170" t="s">
        <v>171</v>
      </c>
      <c r="B37" s="173" t="s">
        <v>160</v>
      </c>
      <c r="C37" s="174"/>
      <c r="D37" s="117">
        <f>D38</f>
        <v>1483</v>
      </c>
      <c r="E37" s="82"/>
    </row>
    <row r="38" spans="1:7" ht="25.5">
      <c r="A38" s="170" t="s">
        <v>115</v>
      </c>
      <c r="B38" s="173" t="s">
        <v>160</v>
      </c>
      <c r="C38" s="174">
        <v>200</v>
      </c>
      <c r="D38" s="117">
        <f>D39</f>
        <v>1483</v>
      </c>
      <c r="E38" s="82"/>
      <c r="F38" s="82"/>
      <c r="G38" s="82"/>
    </row>
    <row r="39" spans="1:7" ht="22.5" customHeight="1">
      <c r="A39" s="170" t="s">
        <v>97</v>
      </c>
      <c r="B39" s="173" t="s">
        <v>160</v>
      </c>
      <c r="C39" s="174">
        <v>240</v>
      </c>
      <c r="D39" s="117">
        <v>1483</v>
      </c>
      <c r="E39" s="82"/>
      <c r="F39" s="82"/>
      <c r="G39" s="82"/>
    </row>
    <row r="40" spans="1:7" ht="43.5" customHeight="1">
      <c r="A40" s="102" t="s">
        <v>196</v>
      </c>
      <c r="B40" s="173" t="s">
        <v>194</v>
      </c>
      <c r="C40" s="174"/>
      <c r="D40" s="117">
        <f>D41</f>
        <v>16487.3</v>
      </c>
      <c r="E40" s="196"/>
      <c r="F40" s="197"/>
      <c r="G40" s="82"/>
    </row>
    <row r="41" spans="1:7" ht="22.5" customHeight="1">
      <c r="A41" s="170" t="s">
        <v>115</v>
      </c>
      <c r="B41" s="173" t="s">
        <v>194</v>
      </c>
      <c r="C41" s="174">
        <v>200</v>
      </c>
      <c r="D41" s="117">
        <f>D42</f>
        <v>16487.3</v>
      </c>
      <c r="E41" s="196"/>
      <c r="F41" s="197"/>
      <c r="G41" s="82"/>
    </row>
    <row r="42" spans="1:7" ht="32.25" customHeight="1">
      <c r="A42" s="170" t="s">
        <v>97</v>
      </c>
      <c r="B42" s="173" t="s">
        <v>194</v>
      </c>
      <c r="C42" s="174">
        <v>240</v>
      </c>
      <c r="D42" s="117">
        <v>16487.3</v>
      </c>
      <c r="E42" s="196"/>
      <c r="F42" s="197"/>
      <c r="G42" s="82"/>
    </row>
    <row r="43" spans="1:7" ht="51.75" customHeight="1">
      <c r="A43" s="102" t="s">
        <v>197</v>
      </c>
      <c r="B43" s="173" t="s">
        <v>195</v>
      </c>
      <c r="C43" s="174"/>
      <c r="D43" s="117">
        <f>D44</f>
        <v>16487.3</v>
      </c>
      <c r="E43" s="196"/>
      <c r="F43" s="197"/>
      <c r="G43" s="82"/>
    </row>
    <row r="44" spans="1:7" ht="22.5" customHeight="1">
      <c r="A44" s="170" t="s">
        <v>115</v>
      </c>
      <c r="B44" s="173" t="s">
        <v>195</v>
      </c>
      <c r="C44" s="174">
        <v>200</v>
      </c>
      <c r="D44" s="117">
        <f>D45</f>
        <v>16487.3</v>
      </c>
      <c r="E44" s="196"/>
      <c r="F44" s="197"/>
      <c r="G44" s="82"/>
    </row>
    <row r="45" spans="1:7" ht="22.5" customHeight="1">
      <c r="A45" s="170" t="s">
        <v>97</v>
      </c>
      <c r="B45" s="173" t="s">
        <v>195</v>
      </c>
      <c r="C45" s="174">
        <v>240</v>
      </c>
      <c r="D45" s="117">
        <v>16487.3</v>
      </c>
      <c r="E45" s="196"/>
      <c r="F45" s="197"/>
      <c r="G45" s="82"/>
    </row>
    <row r="46" spans="1:7" ht="12.75">
      <c r="A46" s="90" t="s">
        <v>106</v>
      </c>
      <c r="B46" s="131" t="s">
        <v>153</v>
      </c>
      <c r="C46" s="129"/>
      <c r="D46" s="117">
        <f>D47</f>
        <v>6623.1</v>
      </c>
      <c r="E46" s="82"/>
      <c r="F46" s="82"/>
      <c r="G46" s="82"/>
    </row>
    <row r="47" spans="1:7" ht="25.5">
      <c r="A47" s="90" t="s">
        <v>115</v>
      </c>
      <c r="B47" s="131" t="s">
        <v>153</v>
      </c>
      <c r="C47" s="129">
        <v>200</v>
      </c>
      <c r="D47" s="117">
        <f>D48</f>
        <v>6623.1</v>
      </c>
      <c r="E47" s="82"/>
      <c r="F47" s="82"/>
      <c r="G47" s="82"/>
    </row>
    <row r="48" spans="1:5" ht="38.25">
      <c r="A48" s="90" t="s">
        <v>97</v>
      </c>
      <c r="B48" s="131" t="s">
        <v>153</v>
      </c>
      <c r="C48" s="129">
        <v>240</v>
      </c>
      <c r="D48" s="117">
        <v>6623.1</v>
      </c>
      <c r="E48" s="82"/>
    </row>
    <row r="49" spans="1:5" ht="112.5" customHeight="1">
      <c r="A49" s="90" t="s">
        <v>185</v>
      </c>
      <c r="B49" s="131" t="s">
        <v>108</v>
      </c>
      <c r="C49" s="129"/>
      <c r="D49" s="117">
        <f>D50</f>
        <v>9994.5</v>
      </c>
      <c r="E49" s="82"/>
    </row>
    <row r="50" spans="1:5" ht="63.75">
      <c r="A50" s="90" t="s">
        <v>109</v>
      </c>
      <c r="B50" s="131" t="s">
        <v>110</v>
      </c>
      <c r="C50" s="129"/>
      <c r="D50" s="117">
        <f>D51</f>
        <v>9994.5</v>
      </c>
      <c r="E50" s="82"/>
    </row>
    <row r="51" spans="1:5" ht="24" customHeight="1">
      <c r="A51" s="90" t="s">
        <v>106</v>
      </c>
      <c r="B51" s="131" t="s">
        <v>111</v>
      </c>
      <c r="C51" s="129"/>
      <c r="D51" s="117">
        <f>D52</f>
        <v>9994.5</v>
      </c>
      <c r="E51" s="82"/>
    </row>
    <row r="52" spans="1:5" ht="25.5">
      <c r="A52" s="90" t="s">
        <v>115</v>
      </c>
      <c r="B52" s="131" t="s">
        <v>111</v>
      </c>
      <c r="C52" s="129">
        <v>200</v>
      </c>
      <c r="D52" s="117">
        <f>D53</f>
        <v>9994.5</v>
      </c>
      <c r="E52" s="82"/>
    </row>
    <row r="53" spans="1:5" ht="38.25">
      <c r="A53" s="90" t="s">
        <v>97</v>
      </c>
      <c r="B53" s="131" t="s">
        <v>111</v>
      </c>
      <c r="C53" s="129">
        <v>240</v>
      </c>
      <c r="D53" s="117">
        <v>9994.5</v>
      </c>
      <c r="E53" s="82"/>
    </row>
    <row r="54" spans="1:5" ht="12.75">
      <c r="A54" s="167" t="s">
        <v>79</v>
      </c>
      <c r="B54" s="51">
        <v>4000000000</v>
      </c>
      <c r="C54" s="52"/>
      <c r="D54" s="53">
        <f>D55+D95+D105+D133+D160+D115+D156</f>
        <v>128466.7</v>
      </c>
      <c r="E54" s="82"/>
    </row>
    <row r="55" spans="1:5" ht="38.25">
      <c r="A55" s="97" t="s">
        <v>78</v>
      </c>
      <c r="B55" s="51">
        <v>4010000000</v>
      </c>
      <c r="C55" s="52"/>
      <c r="D55" s="53">
        <f>D56+D59+D62+D70+D75+D78+D80+D84+D87+D82+D72+D67+D92</f>
        <v>48805.00000000001</v>
      </c>
      <c r="E55" s="82"/>
    </row>
    <row r="56" spans="1:4" ht="27.75" customHeight="1">
      <c r="A56" s="90" t="s">
        <v>87</v>
      </c>
      <c r="B56" s="128">
        <v>4010002030</v>
      </c>
      <c r="C56" s="129"/>
      <c r="D56" s="117">
        <f>D57</f>
        <v>3025.2</v>
      </c>
    </row>
    <row r="57" spans="1:5" ht="70.5" customHeight="1">
      <c r="A57" s="90" t="s">
        <v>57</v>
      </c>
      <c r="B57" s="128">
        <v>4010002030</v>
      </c>
      <c r="C57" s="129">
        <v>100</v>
      </c>
      <c r="D57" s="117">
        <f>D58</f>
        <v>3025.2</v>
      </c>
      <c r="E57" s="108" t="s">
        <v>135</v>
      </c>
    </row>
    <row r="58" spans="1:5" ht="25.5">
      <c r="A58" s="90" t="s">
        <v>58</v>
      </c>
      <c r="B58" s="128">
        <v>4010002030</v>
      </c>
      <c r="C58" s="129">
        <v>120</v>
      </c>
      <c r="D58" s="117">
        <v>3025.2</v>
      </c>
      <c r="E58" s="108"/>
    </row>
    <row r="59" spans="1:5" ht="12.75">
      <c r="A59" s="97" t="s">
        <v>88</v>
      </c>
      <c r="B59" s="128">
        <v>4010002060</v>
      </c>
      <c r="C59" s="129"/>
      <c r="D59" s="117">
        <f>D60</f>
        <v>6692.8</v>
      </c>
      <c r="E59" s="82"/>
    </row>
    <row r="60" spans="1:5" ht="63.75">
      <c r="A60" s="90" t="s">
        <v>57</v>
      </c>
      <c r="B60" s="128">
        <v>4010002060</v>
      </c>
      <c r="C60" s="129">
        <v>100</v>
      </c>
      <c r="D60" s="117">
        <f>D61</f>
        <v>6692.8</v>
      </c>
      <c r="E60" s="82"/>
    </row>
    <row r="61" spans="1:5" ht="25.5">
      <c r="A61" s="90" t="s">
        <v>58</v>
      </c>
      <c r="B61" s="128">
        <v>4010002060</v>
      </c>
      <c r="C61" s="129">
        <v>120</v>
      </c>
      <c r="D61" s="117">
        <v>6692.8</v>
      </c>
      <c r="E61" s="82"/>
    </row>
    <row r="62" spans="1:5" ht="25.5">
      <c r="A62" s="90" t="s">
        <v>94</v>
      </c>
      <c r="B62" s="128">
        <v>4010002040</v>
      </c>
      <c r="C62" s="129"/>
      <c r="D62" s="117">
        <f>D63+D65</f>
        <v>32059.8</v>
      </c>
      <c r="E62" s="82">
        <v>104</v>
      </c>
    </row>
    <row r="63" spans="1:5" ht="63.75">
      <c r="A63" s="90" t="s">
        <v>57</v>
      </c>
      <c r="B63" s="128">
        <v>4010002040</v>
      </c>
      <c r="C63" s="129">
        <v>100</v>
      </c>
      <c r="D63" s="117">
        <f>D64</f>
        <v>32030.8</v>
      </c>
      <c r="E63" s="82"/>
    </row>
    <row r="64" spans="1:5" ht="25.5">
      <c r="A64" s="90" t="s">
        <v>58</v>
      </c>
      <c r="B64" s="128">
        <v>4010002040</v>
      </c>
      <c r="C64" s="129">
        <v>120</v>
      </c>
      <c r="D64" s="117">
        <v>32030.8</v>
      </c>
      <c r="E64" s="82"/>
    </row>
    <row r="65" spans="1:5" ht="25.5">
      <c r="A65" s="90" t="s">
        <v>115</v>
      </c>
      <c r="B65" s="128">
        <v>4010002040</v>
      </c>
      <c r="C65" s="129">
        <v>200</v>
      </c>
      <c r="D65" s="117">
        <f>D66</f>
        <v>29</v>
      </c>
      <c r="E65" s="82"/>
    </row>
    <row r="66" spans="1:5" ht="30" customHeight="1">
      <c r="A66" s="90" t="s">
        <v>97</v>
      </c>
      <c r="B66" s="128">
        <v>4010002040</v>
      </c>
      <c r="C66" s="129">
        <v>240</v>
      </c>
      <c r="D66" s="117">
        <v>29</v>
      </c>
      <c r="E66" s="82"/>
    </row>
    <row r="67" spans="1:5" ht="42.75" customHeight="1">
      <c r="A67" s="90" t="s">
        <v>222</v>
      </c>
      <c r="B67" s="128">
        <v>4010085150</v>
      </c>
      <c r="C67" s="129"/>
      <c r="D67" s="117">
        <f>D68</f>
        <v>136.7</v>
      </c>
      <c r="E67" s="82"/>
    </row>
    <row r="68" spans="1:5" ht="69.75" customHeight="1">
      <c r="A68" s="90" t="s">
        <v>57</v>
      </c>
      <c r="B68" s="128">
        <v>4010085150</v>
      </c>
      <c r="C68" s="129">
        <v>100</v>
      </c>
      <c r="D68" s="117">
        <f>D69</f>
        <v>136.7</v>
      </c>
      <c r="E68" s="82"/>
    </row>
    <row r="69" spans="1:5" ht="25.5" customHeight="1">
      <c r="A69" s="90" t="s">
        <v>58</v>
      </c>
      <c r="B69" s="128">
        <v>4010085150</v>
      </c>
      <c r="C69" s="129">
        <v>120</v>
      </c>
      <c r="D69" s="117">
        <v>136.7</v>
      </c>
      <c r="E69" s="82"/>
    </row>
    <row r="70" spans="1:5" ht="25.5">
      <c r="A70" s="97" t="s">
        <v>115</v>
      </c>
      <c r="B70" s="129">
        <v>4010099990</v>
      </c>
      <c r="C70" s="129">
        <v>200</v>
      </c>
      <c r="D70" s="103">
        <f>D71</f>
        <v>2983.5</v>
      </c>
      <c r="E70" s="82"/>
    </row>
    <row r="71" spans="1:5" ht="30" customHeight="1">
      <c r="A71" s="97" t="s">
        <v>97</v>
      </c>
      <c r="B71" s="129">
        <v>4010099990</v>
      </c>
      <c r="C71" s="129">
        <v>240</v>
      </c>
      <c r="D71" s="103">
        <v>2983.5</v>
      </c>
      <c r="E71" s="108" t="s">
        <v>158</v>
      </c>
    </row>
    <row r="72" spans="1:5" ht="18" customHeight="1">
      <c r="A72" s="90" t="s">
        <v>59</v>
      </c>
      <c r="B72" s="129">
        <v>4010099990</v>
      </c>
      <c r="C72" s="103">
        <v>800</v>
      </c>
      <c r="D72" s="148">
        <f>D74+D73</f>
        <v>1212.4</v>
      </c>
      <c r="E72" s="108"/>
    </row>
    <row r="73" spans="1:5" ht="20.25" customHeight="1">
      <c r="A73" s="90" t="s">
        <v>145</v>
      </c>
      <c r="B73" s="129">
        <v>4010099990</v>
      </c>
      <c r="C73" s="103">
        <v>830</v>
      </c>
      <c r="D73" s="157">
        <v>25</v>
      </c>
      <c r="E73" s="108"/>
    </row>
    <row r="74" spans="1:5" ht="15.75" customHeight="1">
      <c r="A74" s="90" t="s">
        <v>60</v>
      </c>
      <c r="B74" s="129">
        <v>4010099990</v>
      </c>
      <c r="C74" s="129">
        <v>850</v>
      </c>
      <c r="D74" s="117">
        <v>1187.4</v>
      </c>
      <c r="E74" s="108"/>
    </row>
    <row r="75" spans="1:5" ht="25.5">
      <c r="A75" s="97" t="s">
        <v>127</v>
      </c>
      <c r="B75" s="129">
        <v>4010089181</v>
      </c>
      <c r="C75" s="126"/>
      <c r="D75" s="117">
        <f>D76</f>
        <v>172</v>
      </c>
      <c r="E75" s="82"/>
    </row>
    <row r="76" spans="1:5" ht="25.5">
      <c r="A76" s="97" t="s">
        <v>115</v>
      </c>
      <c r="B76" s="129">
        <v>4010089181</v>
      </c>
      <c r="C76" s="129">
        <v>200</v>
      </c>
      <c r="D76" s="117">
        <f>D77</f>
        <v>172</v>
      </c>
      <c r="E76" s="82"/>
    </row>
    <row r="77" spans="1:5" ht="38.25">
      <c r="A77" s="97" t="s">
        <v>97</v>
      </c>
      <c r="B77" s="129">
        <v>4010089181</v>
      </c>
      <c r="C77" s="129">
        <v>240</v>
      </c>
      <c r="D77" s="117">
        <v>172</v>
      </c>
      <c r="E77" s="108" t="s">
        <v>118</v>
      </c>
    </row>
    <row r="78" spans="1:5" ht="25.5">
      <c r="A78" s="97" t="s">
        <v>115</v>
      </c>
      <c r="B78" s="128">
        <v>4010002400</v>
      </c>
      <c r="C78" s="129">
        <v>200</v>
      </c>
      <c r="D78" s="117">
        <f>D79</f>
        <v>1039.5</v>
      </c>
      <c r="E78" s="108"/>
    </row>
    <row r="79" spans="1:5" ht="38.25">
      <c r="A79" s="97" t="s">
        <v>97</v>
      </c>
      <c r="B79" s="128">
        <v>4010002400</v>
      </c>
      <c r="C79" s="129">
        <v>240</v>
      </c>
      <c r="D79" s="117">
        <v>1039.5</v>
      </c>
      <c r="E79" s="108" t="s">
        <v>118</v>
      </c>
    </row>
    <row r="80" spans="1:5" ht="63.75">
      <c r="A80" s="90" t="s">
        <v>57</v>
      </c>
      <c r="B80" s="128">
        <v>4010051180</v>
      </c>
      <c r="C80" s="129">
        <v>100</v>
      </c>
      <c r="D80" s="117">
        <f>D81</f>
        <v>661.4</v>
      </c>
      <c r="E80" s="108" t="s">
        <v>138</v>
      </c>
    </row>
    <row r="81" spans="1:5" ht="25.5">
      <c r="A81" s="90" t="s">
        <v>58</v>
      </c>
      <c r="B81" s="128">
        <v>4010051180</v>
      </c>
      <c r="C81" s="129">
        <v>120</v>
      </c>
      <c r="D81" s="117">
        <v>661.4</v>
      </c>
      <c r="E81" s="108"/>
    </row>
    <row r="82" spans="1:5" ht="25.5">
      <c r="A82" s="90" t="s">
        <v>115</v>
      </c>
      <c r="B82" s="128">
        <v>4010051180</v>
      </c>
      <c r="C82" s="129">
        <v>200</v>
      </c>
      <c r="D82" s="117">
        <f>D83</f>
        <v>39.1</v>
      </c>
      <c r="E82" s="108"/>
    </row>
    <row r="83" spans="1:5" ht="38.25">
      <c r="A83" s="90" t="s">
        <v>97</v>
      </c>
      <c r="B83" s="128">
        <v>4010051180</v>
      </c>
      <c r="C83" s="129">
        <v>240</v>
      </c>
      <c r="D83" s="117">
        <v>39.1</v>
      </c>
      <c r="E83" s="108"/>
    </row>
    <row r="84" spans="1:5" ht="38.25">
      <c r="A84" s="99" t="s">
        <v>167</v>
      </c>
      <c r="B84" s="106" t="s">
        <v>142</v>
      </c>
      <c r="C84" s="126"/>
      <c r="D84" s="117">
        <f>D85</f>
        <v>296.8</v>
      </c>
      <c r="E84" s="108" t="s">
        <v>144</v>
      </c>
    </row>
    <row r="85" spans="1:5" ht="63.75">
      <c r="A85" s="99" t="s">
        <v>57</v>
      </c>
      <c r="B85" s="106" t="s">
        <v>142</v>
      </c>
      <c r="C85" s="129">
        <v>100</v>
      </c>
      <c r="D85" s="117">
        <f>D86</f>
        <v>296.8</v>
      </c>
      <c r="E85" s="108"/>
    </row>
    <row r="86" spans="1:5" ht="25.5">
      <c r="A86" s="99" t="s">
        <v>58</v>
      </c>
      <c r="B86" s="106" t="s">
        <v>142</v>
      </c>
      <c r="C86" s="129">
        <v>120</v>
      </c>
      <c r="D86" s="117">
        <v>296.8</v>
      </c>
      <c r="E86" s="108"/>
    </row>
    <row r="87" spans="1:5" ht="51">
      <c r="A87" s="99" t="s">
        <v>168</v>
      </c>
      <c r="B87" s="106" t="s">
        <v>143</v>
      </c>
      <c r="C87" s="129"/>
      <c r="D87" s="117">
        <f>D88+D90</f>
        <v>135.8</v>
      </c>
      <c r="E87" s="108" t="s">
        <v>144</v>
      </c>
    </row>
    <row r="88" spans="1:5" ht="63.75">
      <c r="A88" s="99" t="s">
        <v>57</v>
      </c>
      <c r="B88" s="106" t="s">
        <v>143</v>
      </c>
      <c r="C88" s="129">
        <v>100</v>
      </c>
      <c r="D88" s="117">
        <f>D89</f>
        <v>82.9</v>
      </c>
      <c r="E88" s="108"/>
    </row>
    <row r="89" spans="1:5" ht="25.5">
      <c r="A89" s="99" t="s">
        <v>58</v>
      </c>
      <c r="B89" s="106" t="s">
        <v>143</v>
      </c>
      <c r="C89" s="129">
        <v>120</v>
      </c>
      <c r="D89" s="117">
        <v>82.9</v>
      </c>
      <c r="E89" s="108"/>
    </row>
    <row r="90" spans="1:5" ht="25.5">
      <c r="A90" s="90" t="s">
        <v>115</v>
      </c>
      <c r="B90" s="106" t="s">
        <v>143</v>
      </c>
      <c r="C90" s="129">
        <v>200</v>
      </c>
      <c r="D90" s="117">
        <f>D91</f>
        <v>52.9</v>
      </c>
      <c r="E90" s="108"/>
    </row>
    <row r="91" spans="1:5" ht="38.25">
      <c r="A91" s="90" t="s">
        <v>97</v>
      </c>
      <c r="B91" s="106" t="s">
        <v>143</v>
      </c>
      <c r="C91" s="129">
        <v>240</v>
      </c>
      <c r="D91" s="117">
        <v>52.9</v>
      </c>
      <c r="E91" s="108"/>
    </row>
    <row r="92" spans="1:5" ht="63.75">
      <c r="A92" s="97" t="s">
        <v>208</v>
      </c>
      <c r="B92" s="129">
        <v>4010089213</v>
      </c>
      <c r="C92" s="126"/>
      <c r="D92" s="117">
        <v>350</v>
      </c>
      <c r="E92" s="108"/>
    </row>
    <row r="93" spans="1:5" ht="25.5">
      <c r="A93" s="97" t="s">
        <v>115</v>
      </c>
      <c r="B93" s="129">
        <v>4010089213</v>
      </c>
      <c r="C93" s="129">
        <v>200</v>
      </c>
      <c r="D93" s="117">
        <v>350</v>
      </c>
      <c r="E93" s="108"/>
    </row>
    <row r="94" spans="1:5" ht="38.25">
      <c r="A94" s="97" t="s">
        <v>97</v>
      </c>
      <c r="B94" s="129">
        <v>4010089213</v>
      </c>
      <c r="C94" s="129">
        <v>240</v>
      </c>
      <c r="D94" s="117">
        <v>350</v>
      </c>
      <c r="E94" s="108" t="s">
        <v>118</v>
      </c>
    </row>
    <row r="95" spans="1:5" ht="38.25">
      <c r="A95" s="122" t="s">
        <v>130</v>
      </c>
      <c r="B95" s="125">
        <v>4020000000</v>
      </c>
      <c r="C95" s="126"/>
      <c r="D95" s="119">
        <f>D96+D102+D99</f>
        <v>822.2</v>
      </c>
      <c r="E95" s="108"/>
    </row>
    <row r="96" spans="1:5" ht="51">
      <c r="A96" s="170" t="s">
        <v>131</v>
      </c>
      <c r="B96" s="129">
        <v>4020089141</v>
      </c>
      <c r="C96" s="126"/>
      <c r="D96" s="117">
        <f>D97</f>
        <v>276.6</v>
      </c>
      <c r="E96" s="108"/>
    </row>
    <row r="97" spans="1:5" ht="25.5">
      <c r="A97" s="90" t="s">
        <v>115</v>
      </c>
      <c r="B97" s="129">
        <v>4020089141</v>
      </c>
      <c r="C97" s="129">
        <v>200</v>
      </c>
      <c r="D97" s="117">
        <f>D98</f>
        <v>276.6</v>
      </c>
      <c r="E97" s="108"/>
    </row>
    <row r="98" spans="1:5" ht="38.25">
      <c r="A98" s="90" t="s">
        <v>83</v>
      </c>
      <c r="B98" s="129">
        <v>4020089141</v>
      </c>
      <c r="C98" s="129">
        <v>240</v>
      </c>
      <c r="D98" s="117">
        <v>276.6</v>
      </c>
      <c r="E98" s="108" t="s">
        <v>159</v>
      </c>
    </row>
    <row r="99" spans="1:5" ht="25.5">
      <c r="A99" s="170" t="s">
        <v>180</v>
      </c>
      <c r="B99" s="174">
        <v>4020089142</v>
      </c>
      <c r="C99" s="174"/>
      <c r="D99" s="176">
        <f>D100</f>
        <v>0</v>
      </c>
      <c r="E99" s="108"/>
    </row>
    <row r="100" spans="1:5" ht="25.5">
      <c r="A100" s="170" t="s">
        <v>115</v>
      </c>
      <c r="B100" s="174">
        <v>4020089142</v>
      </c>
      <c r="C100" s="174">
        <v>200</v>
      </c>
      <c r="D100" s="176">
        <v>0</v>
      </c>
      <c r="E100" s="108"/>
    </row>
    <row r="101" spans="1:5" ht="38.25">
      <c r="A101" s="170" t="s">
        <v>97</v>
      </c>
      <c r="B101" s="174">
        <v>4020089142</v>
      </c>
      <c r="C101" s="174">
        <v>240</v>
      </c>
      <c r="D101" s="176">
        <v>0</v>
      </c>
      <c r="E101" s="108"/>
    </row>
    <row r="102" spans="1:5" ht="12.75">
      <c r="A102" s="99" t="s">
        <v>86</v>
      </c>
      <c r="B102" s="129">
        <v>4020099990</v>
      </c>
      <c r="C102" s="129"/>
      <c r="D102" s="117">
        <f>D103</f>
        <v>545.6</v>
      </c>
      <c r="E102" s="108"/>
    </row>
    <row r="103" spans="1:5" ht="32.25" customHeight="1">
      <c r="A103" s="90" t="s">
        <v>115</v>
      </c>
      <c r="B103" s="129">
        <v>4020099990</v>
      </c>
      <c r="C103" s="129">
        <v>200</v>
      </c>
      <c r="D103" s="117">
        <f>D104</f>
        <v>545.6</v>
      </c>
      <c r="E103" s="108"/>
    </row>
    <row r="104" spans="1:5" ht="28.5" customHeight="1">
      <c r="A104" s="102" t="s">
        <v>97</v>
      </c>
      <c r="B104" s="129">
        <v>4020099990</v>
      </c>
      <c r="C104" s="129">
        <v>240</v>
      </c>
      <c r="D104" s="117">
        <v>545.6</v>
      </c>
      <c r="E104" s="108" t="s">
        <v>159</v>
      </c>
    </row>
    <row r="105" spans="1:7" ht="12.75">
      <c r="A105" s="113" t="s">
        <v>67</v>
      </c>
      <c r="B105" s="156" t="s">
        <v>129</v>
      </c>
      <c r="C105" s="126"/>
      <c r="D105" s="119">
        <f>+D106+D112+D109</f>
        <v>10578.7</v>
      </c>
      <c r="E105" s="154"/>
      <c r="F105" s="155"/>
      <c r="G105" s="155"/>
    </row>
    <row r="106" spans="1:5" ht="25.5">
      <c r="A106" s="90" t="s">
        <v>102</v>
      </c>
      <c r="B106" s="128">
        <v>4030099990</v>
      </c>
      <c r="C106" s="86"/>
      <c r="D106" s="117">
        <f>D107</f>
        <v>9978.7</v>
      </c>
      <c r="E106" s="82"/>
    </row>
    <row r="107" spans="1:5" ht="29.25" customHeight="1">
      <c r="A107" s="90" t="s">
        <v>115</v>
      </c>
      <c r="B107" s="128">
        <v>4030099990</v>
      </c>
      <c r="C107" s="87">
        <v>200</v>
      </c>
      <c r="D107" s="117">
        <f>D108</f>
        <v>9978.7</v>
      </c>
      <c r="E107" s="108" t="s">
        <v>136</v>
      </c>
    </row>
    <row r="108" spans="1:5" ht="38.25">
      <c r="A108" s="90" t="s">
        <v>97</v>
      </c>
      <c r="B108" s="128">
        <v>4030099990</v>
      </c>
      <c r="C108" s="87">
        <v>240</v>
      </c>
      <c r="D108" s="117">
        <v>9978.7</v>
      </c>
      <c r="E108" s="108"/>
    </row>
    <row r="109" spans="1:5" ht="38.25">
      <c r="A109" s="102" t="s">
        <v>198</v>
      </c>
      <c r="B109" s="128">
        <v>4030089051</v>
      </c>
      <c r="C109" s="87"/>
      <c r="D109" s="117">
        <v>400</v>
      </c>
      <c r="E109" s="108"/>
    </row>
    <row r="110" spans="1:5" ht="25.5">
      <c r="A110" s="90" t="s">
        <v>115</v>
      </c>
      <c r="B110" s="128">
        <v>4030089051</v>
      </c>
      <c r="C110" s="87">
        <v>200</v>
      </c>
      <c r="D110" s="117">
        <f>D111</f>
        <v>400</v>
      </c>
      <c r="E110" s="108"/>
    </row>
    <row r="111" spans="1:5" ht="38.25">
      <c r="A111" s="90" t="s">
        <v>97</v>
      </c>
      <c r="B111" s="128">
        <v>4030089051</v>
      </c>
      <c r="C111" s="87">
        <v>240</v>
      </c>
      <c r="D111" s="117">
        <v>400</v>
      </c>
      <c r="E111" s="108" t="s">
        <v>191</v>
      </c>
    </row>
    <row r="112" spans="1:5" ht="12.75">
      <c r="A112" s="97" t="s">
        <v>134</v>
      </c>
      <c r="B112" s="128">
        <v>4030089182</v>
      </c>
      <c r="C112" s="126"/>
      <c r="D112" s="117">
        <f>D114</f>
        <v>200</v>
      </c>
      <c r="E112" s="82"/>
    </row>
    <row r="113" spans="1:5" ht="39.75" customHeight="1">
      <c r="A113" s="90" t="s">
        <v>115</v>
      </c>
      <c r="B113" s="128">
        <v>4030089182</v>
      </c>
      <c r="C113" s="129">
        <v>200</v>
      </c>
      <c r="D113" s="117">
        <f>D114</f>
        <v>200</v>
      </c>
      <c r="E113" s="82"/>
    </row>
    <row r="114" spans="1:5" ht="38.25">
      <c r="A114" s="90" t="s">
        <v>97</v>
      </c>
      <c r="B114" s="128">
        <v>4030089182</v>
      </c>
      <c r="C114" s="129">
        <v>240</v>
      </c>
      <c r="D114" s="117">
        <v>200</v>
      </c>
      <c r="E114" s="108" t="s">
        <v>137</v>
      </c>
    </row>
    <row r="115" spans="1:5" ht="33" customHeight="1">
      <c r="A115" s="122" t="s">
        <v>90</v>
      </c>
      <c r="B115" s="126">
        <v>4060000000</v>
      </c>
      <c r="C115" s="126"/>
      <c r="D115" s="119">
        <f>D116+D119+D121+D128+D131+D125</f>
        <v>47025.7</v>
      </c>
      <c r="E115" s="108"/>
    </row>
    <row r="116" spans="1:5" ht="24" customHeight="1">
      <c r="A116" s="90" t="s">
        <v>172</v>
      </c>
      <c r="B116" s="129">
        <v>4060089102</v>
      </c>
      <c r="C116" s="129"/>
      <c r="D116" s="117">
        <f>D117</f>
        <v>3097.1</v>
      </c>
      <c r="E116" s="108"/>
    </row>
    <row r="117" spans="1:5" ht="33" customHeight="1">
      <c r="A117" s="90" t="s">
        <v>115</v>
      </c>
      <c r="B117" s="129">
        <v>4060089102</v>
      </c>
      <c r="C117" s="129">
        <v>200</v>
      </c>
      <c r="D117" s="117">
        <f>D118</f>
        <v>3097.1</v>
      </c>
      <c r="E117" s="108"/>
    </row>
    <row r="118" spans="1:5" ht="33" customHeight="1">
      <c r="A118" s="90" t="s">
        <v>97</v>
      </c>
      <c r="B118" s="129">
        <v>4060089102</v>
      </c>
      <c r="C118" s="129">
        <v>240</v>
      </c>
      <c r="D118" s="117">
        <v>3097.1</v>
      </c>
      <c r="E118" s="108"/>
    </row>
    <row r="119" spans="1:5" ht="25.5">
      <c r="A119" s="90" t="s">
        <v>115</v>
      </c>
      <c r="B119" s="129">
        <v>4060099990</v>
      </c>
      <c r="C119" s="129">
        <v>200</v>
      </c>
      <c r="D119" s="117">
        <f>D120</f>
        <v>3486.5</v>
      </c>
      <c r="E119" s="82"/>
    </row>
    <row r="120" spans="1:5" ht="38.25">
      <c r="A120" s="90" t="s">
        <v>97</v>
      </c>
      <c r="B120" s="129">
        <v>4060099990</v>
      </c>
      <c r="C120" s="129">
        <v>240</v>
      </c>
      <c r="D120" s="117">
        <v>3486.5</v>
      </c>
      <c r="E120" s="108" t="s">
        <v>112</v>
      </c>
    </row>
    <row r="121" spans="1:5" ht="25.5">
      <c r="A121" s="90" t="s">
        <v>133</v>
      </c>
      <c r="B121" s="129">
        <v>4060099990</v>
      </c>
      <c r="C121" s="129"/>
      <c r="D121" s="117">
        <f>D122</f>
        <v>2211.7</v>
      </c>
      <c r="E121" s="108"/>
    </row>
    <row r="122" spans="1:5" ht="12.75">
      <c r="A122" s="103" t="s">
        <v>59</v>
      </c>
      <c r="B122" s="128">
        <v>4060089191</v>
      </c>
      <c r="C122" s="129">
        <v>800</v>
      </c>
      <c r="D122" s="117">
        <f>D123</f>
        <v>2211.7</v>
      </c>
      <c r="E122" s="108"/>
    </row>
    <row r="123" spans="1:5" ht="51">
      <c r="A123" s="116" t="s">
        <v>123</v>
      </c>
      <c r="B123" s="128">
        <v>4060089191</v>
      </c>
      <c r="C123" s="129">
        <v>810</v>
      </c>
      <c r="D123" s="117">
        <f>D124</f>
        <v>2211.7</v>
      </c>
      <c r="E123" s="108"/>
    </row>
    <row r="124" spans="1:5" ht="51">
      <c r="A124" s="102" t="s">
        <v>124</v>
      </c>
      <c r="B124" s="128">
        <v>4060089191</v>
      </c>
      <c r="C124" s="129">
        <v>811</v>
      </c>
      <c r="D124" s="117">
        <v>2211.7</v>
      </c>
      <c r="E124" s="108" t="s">
        <v>140</v>
      </c>
    </row>
    <row r="125" spans="1:5" ht="21.75" customHeight="1">
      <c r="A125" s="170" t="s">
        <v>193</v>
      </c>
      <c r="B125" s="128">
        <v>4060089108</v>
      </c>
      <c r="C125" s="129"/>
      <c r="D125" s="117">
        <f>D126</f>
        <v>7159.5</v>
      </c>
      <c r="E125" s="108"/>
    </row>
    <row r="126" spans="1:5" ht="30" customHeight="1">
      <c r="A126" s="90" t="s">
        <v>97</v>
      </c>
      <c r="B126" s="128">
        <v>4060089108</v>
      </c>
      <c r="C126" s="129">
        <v>200</v>
      </c>
      <c r="D126" s="117">
        <f>D127</f>
        <v>7159.5</v>
      </c>
      <c r="E126" s="108"/>
    </row>
    <row r="127" spans="1:5" ht="25.5">
      <c r="A127" s="90" t="s">
        <v>115</v>
      </c>
      <c r="B127" s="128">
        <v>4060089108</v>
      </c>
      <c r="C127" s="129">
        <v>240</v>
      </c>
      <c r="D127" s="117">
        <v>7159.5</v>
      </c>
      <c r="E127" s="108" t="s">
        <v>104</v>
      </c>
    </row>
    <row r="128" spans="1:5" ht="25.5">
      <c r="A128" s="90" t="s">
        <v>173</v>
      </c>
      <c r="B128" s="129">
        <v>4060089130</v>
      </c>
      <c r="C128" s="129"/>
      <c r="D128" s="117">
        <f>D129</f>
        <v>1245</v>
      </c>
      <c r="E128" s="108" t="s">
        <v>104</v>
      </c>
    </row>
    <row r="129" spans="1:5" ht="25.5">
      <c r="A129" s="90" t="s">
        <v>115</v>
      </c>
      <c r="B129" s="129">
        <v>4060089130</v>
      </c>
      <c r="C129" s="129">
        <v>200</v>
      </c>
      <c r="D129" s="117">
        <f>D130</f>
        <v>1245</v>
      </c>
      <c r="E129" s="108"/>
    </row>
    <row r="130" spans="1:5" ht="38.25">
      <c r="A130" s="90" t="s">
        <v>97</v>
      </c>
      <c r="B130" s="129">
        <v>4060089130</v>
      </c>
      <c r="C130" s="129">
        <v>240</v>
      </c>
      <c r="D130" s="117">
        <v>1245</v>
      </c>
      <c r="E130" s="108"/>
    </row>
    <row r="131" spans="1:5" ht="25.5">
      <c r="A131" s="90" t="s">
        <v>115</v>
      </c>
      <c r="B131" s="129">
        <v>4060099990</v>
      </c>
      <c r="C131" s="129">
        <v>200</v>
      </c>
      <c r="D131" s="117">
        <f>D132</f>
        <v>29825.9</v>
      </c>
      <c r="E131" s="82"/>
    </row>
    <row r="132" spans="1:5" ht="38.25">
      <c r="A132" s="90" t="s">
        <v>97</v>
      </c>
      <c r="B132" s="129">
        <v>4060099990</v>
      </c>
      <c r="C132" s="129">
        <v>240</v>
      </c>
      <c r="D132" s="117">
        <v>29825.9</v>
      </c>
      <c r="E132" s="108" t="s">
        <v>104</v>
      </c>
    </row>
    <row r="133" spans="1:5" ht="21.75" customHeight="1">
      <c r="A133" s="122" t="s">
        <v>91</v>
      </c>
      <c r="B133" s="126">
        <v>4070000000</v>
      </c>
      <c r="C133" s="126"/>
      <c r="D133" s="119">
        <f>D134+D137+D144+D151+D147+D141</f>
        <v>19713.499999999996</v>
      </c>
      <c r="E133" s="108"/>
    </row>
    <row r="134" spans="1:5" ht="40.5" customHeight="1">
      <c r="A134" s="99" t="s">
        <v>202</v>
      </c>
      <c r="B134" s="129">
        <v>4070082520</v>
      </c>
      <c r="C134" s="100"/>
      <c r="D134" s="117">
        <f>D135</f>
        <v>26.5</v>
      </c>
      <c r="E134" s="108"/>
    </row>
    <row r="135" spans="1:5" ht="25.5">
      <c r="A135" s="90" t="s">
        <v>115</v>
      </c>
      <c r="B135" s="129">
        <v>4070082520</v>
      </c>
      <c r="C135" s="130">
        <v>200</v>
      </c>
      <c r="D135" s="117">
        <f>D136</f>
        <v>26.5</v>
      </c>
      <c r="E135" s="82"/>
    </row>
    <row r="136" spans="1:5" ht="38.25">
      <c r="A136" s="90" t="s">
        <v>97</v>
      </c>
      <c r="B136" s="129">
        <v>4070082520</v>
      </c>
      <c r="C136" s="130">
        <v>240</v>
      </c>
      <c r="D136" s="117">
        <v>26.5</v>
      </c>
      <c r="E136" s="104"/>
    </row>
    <row r="137" spans="1:4" ht="25.5">
      <c r="A137" s="90" t="s">
        <v>92</v>
      </c>
      <c r="B137" s="129">
        <v>4070000590</v>
      </c>
      <c r="C137" s="129"/>
      <c r="D137" s="117">
        <f>D138</f>
        <v>17878.1</v>
      </c>
    </row>
    <row r="138" spans="1:4" ht="38.25">
      <c r="A138" s="90" t="s">
        <v>120</v>
      </c>
      <c r="B138" s="129">
        <v>4070000590</v>
      </c>
      <c r="C138" s="129">
        <v>600</v>
      </c>
      <c r="D138" s="117">
        <f>D139</f>
        <v>17878.1</v>
      </c>
    </row>
    <row r="139" spans="1:4" ht="12.75">
      <c r="A139" s="90" t="s">
        <v>121</v>
      </c>
      <c r="B139" s="129">
        <v>4070000590</v>
      </c>
      <c r="C139" s="129">
        <v>610</v>
      </c>
      <c r="D139" s="117">
        <f>D140</f>
        <v>17878.1</v>
      </c>
    </row>
    <row r="140" spans="1:4" ht="51">
      <c r="A140" s="90" t="s">
        <v>122</v>
      </c>
      <c r="B140" s="129">
        <v>4070000590</v>
      </c>
      <c r="C140" s="129">
        <v>611</v>
      </c>
      <c r="D140" s="117">
        <v>17878.1</v>
      </c>
    </row>
    <row r="141" spans="1:4" ht="38.25">
      <c r="A141" s="90" t="s">
        <v>221</v>
      </c>
      <c r="B141" s="129">
        <v>4070085160</v>
      </c>
      <c r="C141" s="129"/>
      <c r="D141" s="117">
        <f>D142</f>
        <v>632.1</v>
      </c>
    </row>
    <row r="142" spans="1:4" ht="38.25">
      <c r="A142" s="90" t="s">
        <v>120</v>
      </c>
      <c r="B142" s="129">
        <v>4070085160</v>
      </c>
      <c r="C142" s="129">
        <v>600</v>
      </c>
      <c r="D142" s="117">
        <f>D143</f>
        <v>632.1</v>
      </c>
    </row>
    <row r="143" spans="1:4" ht="12.75">
      <c r="A143" s="90" t="s">
        <v>204</v>
      </c>
      <c r="B143" s="129">
        <v>4070085160</v>
      </c>
      <c r="C143" s="129">
        <v>610</v>
      </c>
      <c r="D143" s="117">
        <v>632.1</v>
      </c>
    </row>
    <row r="144" spans="1:4" ht="12.75">
      <c r="A144" s="90" t="s">
        <v>93</v>
      </c>
      <c r="B144" s="129">
        <v>4070020700</v>
      </c>
      <c r="C144" s="129"/>
      <c r="D144" s="117">
        <f>D145</f>
        <v>138.6</v>
      </c>
    </row>
    <row r="145" spans="1:4" ht="25.5">
      <c r="A145" s="90" t="s">
        <v>115</v>
      </c>
      <c r="B145" s="129">
        <v>4070020700</v>
      </c>
      <c r="C145" s="129">
        <v>200</v>
      </c>
      <c r="D145" s="117">
        <f>D146</f>
        <v>138.6</v>
      </c>
    </row>
    <row r="146" spans="1:4" ht="27.75" customHeight="1">
      <c r="A146" s="90" t="s">
        <v>97</v>
      </c>
      <c r="B146" s="129">
        <v>4070020700</v>
      </c>
      <c r="C146" s="129">
        <v>240</v>
      </c>
      <c r="D146" s="117">
        <v>138.6</v>
      </c>
    </row>
    <row r="147" spans="1:4" ht="27.75" customHeight="1">
      <c r="A147" s="90" t="s">
        <v>182</v>
      </c>
      <c r="B147" s="129">
        <v>4070020700</v>
      </c>
      <c r="C147" s="129"/>
      <c r="D147" s="117">
        <v>500</v>
      </c>
    </row>
    <row r="148" spans="1:4" ht="27.75" customHeight="1">
      <c r="A148" s="90" t="s">
        <v>115</v>
      </c>
      <c r="B148" s="129">
        <v>4070020700</v>
      </c>
      <c r="C148" s="129">
        <v>200</v>
      </c>
      <c r="D148" s="117">
        <v>500</v>
      </c>
    </row>
    <row r="149" spans="1:4" ht="27.75" customHeight="1">
      <c r="A149" s="90" t="s">
        <v>97</v>
      </c>
      <c r="B149" s="129">
        <v>4070020700</v>
      </c>
      <c r="C149" s="129">
        <v>240</v>
      </c>
      <c r="D149" s="117">
        <v>500</v>
      </c>
    </row>
    <row r="150" spans="1:4" ht="21.75" customHeight="1">
      <c r="A150" s="90" t="s">
        <v>91</v>
      </c>
      <c r="B150" s="129">
        <v>4070000000</v>
      </c>
      <c r="C150" s="129"/>
      <c r="D150" s="117">
        <f>D151</f>
        <v>538.2</v>
      </c>
    </row>
    <row r="151" spans="1:4" ht="45" customHeight="1">
      <c r="A151" s="90" t="s">
        <v>201</v>
      </c>
      <c r="B151" s="129">
        <v>4070089031</v>
      </c>
      <c r="C151" s="129"/>
      <c r="D151" s="117">
        <f>D152</f>
        <v>538.2</v>
      </c>
    </row>
    <row r="152" spans="1:4" ht="23.25" customHeight="1">
      <c r="A152" s="90" t="s">
        <v>156</v>
      </c>
      <c r="B152" s="129">
        <v>4070089031</v>
      </c>
      <c r="C152" s="129"/>
      <c r="D152" s="117">
        <f>D153</f>
        <v>538.2</v>
      </c>
    </row>
    <row r="153" spans="1:4" ht="43.5" customHeight="1">
      <c r="A153" s="90" t="s">
        <v>120</v>
      </c>
      <c r="B153" s="129">
        <v>4070089031</v>
      </c>
      <c r="C153" s="129">
        <v>600</v>
      </c>
      <c r="D153" s="117">
        <f>D154</f>
        <v>538.2</v>
      </c>
    </row>
    <row r="154" spans="1:4" ht="56.25" customHeight="1">
      <c r="A154" s="90" t="s">
        <v>157</v>
      </c>
      <c r="B154" s="129">
        <v>4070089031</v>
      </c>
      <c r="C154" s="129">
        <v>630</v>
      </c>
      <c r="D154" s="117">
        <f>D155</f>
        <v>538.2</v>
      </c>
    </row>
    <row r="155" spans="1:4" ht="24.75" customHeight="1">
      <c r="A155" s="90" t="s">
        <v>181</v>
      </c>
      <c r="B155" s="129">
        <v>4070089031</v>
      </c>
      <c r="C155" s="129">
        <v>633</v>
      </c>
      <c r="D155" s="117">
        <v>538.2</v>
      </c>
    </row>
    <row r="156" spans="1:4" ht="43.5" customHeight="1">
      <c r="A156" s="167" t="s">
        <v>139</v>
      </c>
      <c r="B156" s="125">
        <v>4080000000</v>
      </c>
      <c r="C156" s="126"/>
      <c r="D156" s="119">
        <f>D157</f>
        <v>1295.7</v>
      </c>
    </row>
    <row r="157" spans="1:4" ht="12.75">
      <c r="A157" s="97" t="s">
        <v>98</v>
      </c>
      <c r="B157" s="128">
        <v>4080020210</v>
      </c>
      <c r="C157" s="129"/>
      <c r="D157" s="117">
        <f>D158</f>
        <v>1295.7</v>
      </c>
    </row>
    <row r="158" spans="1:4" ht="12.75">
      <c r="A158" s="90" t="s">
        <v>59</v>
      </c>
      <c r="B158" s="128">
        <v>4080020210</v>
      </c>
      <c r="C158" s="129">
        <v>800</v>
      </c>
      <c r="D158" s="117">
        <f>D159</f>
        <v>1295.7</v>
      </c>
    </row>
    <row r="159" spans="1:4" ht="12.75">
      <c r="A159" s="90" t="s">
        <v>61</v>
      </c>
      <c r="B159" s="128">
        <v>4080020210</v>
      </c>
      <c r="C159" s="129">
        <v>870</v>
      </c>
      <c r="D159" s="117">
        <v>1295.7</v>
      </c>
    </row>
    <row r="160" spans="1:4" ht="12.75">
      <c r="A160" s="122" t="s">
        <v>116</v>
      </c>
      <c r="B160" s="126">
        <v>4100000000</v>
      </c>
      <c r="C160" s="126"/>
      <c r="D160" s="119">
        <f>D162+D165</f>
        <v>225.9</v>
      </c>
    </row>
    <row r="161" spans="1:4" ht="36" customHeight="1">
      <c r="A161" s="90" t="s">
        <v>117</v>
      </c>
      <c r="B161" s="129">
        <v>4100020800</v>
      </c>
      <c r="C161" s="129"/>
      <c r="D161" s="117">
        <f>D162</f>
        <v>138.4</v>
      </c>
    </row>
    <row r="162" spans="1:4" ht="27.75" customHeight="1">
      <c r="A162" s="90" t="s">
        <v>115</v>
      </c>
      <c r="B162" s="129">
        <v>4100020800</v>
      </c>
      <c r="C162" s="129">
        <v>200</v>
      </c>
      <c r="D162" s="117">
        <f>D163</f>
        <v>138.4</v>
      </c>
    </row>
    <row r="163" spans="1:4" ht="33" customHeight="1">
      <c r="A163" s="90" t="s">
        <v>97</v>
      </c>
      <c r="B163" s="129">
        <v>4100020800</v>
      </c>
      <c r="C163" s="129">
        <v>240</v>
      </c>
      <c r="D163" s="117">
        <v>138.4</v>
      </c>
    </row>
    <row r="164" spans="1:4" ht="72" customHeight="1">
      <c r="A164" s="97" t="s">
        <v>175</v>
      </c>
      <c r="B164" s="129">
        <v>4110089020</v>
      </c>
      <c r="C164" s="129"/>
      <c r="D164" s="117">
        <f>D165</f>
        <v>87.5</v>
      </c>
    </row>
    <row r="165" spans="1:4" ht="17.25" customHeight="1">
      <c r="A165" s="90" t="s">
        <v>146</v>
      </c>
      <c r="B165" s="129">
        <v>4110089020</v>
      </c>
      <c r="C165" s="129">
        <v>500</v>
      </c>
      <c r="D165" s="117">
        <f>D166</f>
        <v>87.5</v>
      </c>
    </row>
    <row r="166" spans="1:4" ht="24" customHeight="1">
      <c r="A166" s="90" t="s">
        <v>169</v>
      </c>
      <c r="B166" s="129">
        <v>4110089020</v>
      </c>
      <c r="C166" s="129">
        <v>540</v>
      </c>
      <c r="D166" s="117">
        <v>87.5</v>
      </c>
    </row>
    <row r="167" spans="1:4" ht="12.75">
      <c r="A167" s="122" t="s">
        <v>70</v>
      </c>
      <c r="B167" s="78"/>
      <c r="C167" s="78"/>
      <c r="D167" s="120">
        <f>D15+D54</f>
        <v>186985.3</v>
      </c>
    </row>
    <row r="168" ht="12.75">
      <c r="A168" s="168"/>
    </row>
  </sheetData>
  <sheetProtection/>
  <mergeCells count="13">
    <mergeCell ref="A13:D13"/>
    <mergeCell ref="A9:D9"/>
    <mergeCell ref="A12:D12"/>
    <mergeCell ref="A11:D11"/>
    <mergeCell ref="A10:D10"/>
    <mergeCell ref="B5:D5"/>
    <mergeCell ref="A6:D6"/>
    <mergeCell ref="A7:D7"/>
    <mergeCell ref="A8:D8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3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8.00390625" defaultRowHeight="12.75"/>
  <cols>
    <col min="1" max="1" width="39.375" style="24" customWidth="1"/>
    <col min="2" max="2" width="4.875" style="24" customWidth="1"/>
    <col min="3" max="3" width="4.375" style="24" customWidth="1"/>
    <col min="4" max="4" width="4.125" style="24" customWidth="1"/>
    <col min="5" max="5" width="11.00390625" style="24" customWidth="1"/>
    <col min="6" max="6" width="4.375" style="24" customWidth="1"/>
    <col min="7" max="7" width="8.375" style="24" hidden="1" customWidth="1"/>
    <col min="8" max="8" width="11.75390625" style="36" customWidth="1"/>
    <col min="9" max="9" width="11.875" style="24" customWidth="1"/>
    <col min="10" max="10" width="12.25390625" style="24" customWidth="1"/>
    <col min="11" max="16384" width="8.00390625" style="24" customWidth="1"/>
  </cols>
  <sheetData>
    <row r="1" spans="6:10" ht="12.75">
      <c r="F1" s="56"/>
      <c r="G1" s="56"/>
      <c r="H1" s="57"/>
      <c r="I1" s="212" t="s">
        <v>207</v>
      </c>
      <c r="J1" s="212"/>
    </row>
    <row r="2" spans="1:10" ht="12.75">
      <c r="A2" s="23"/>
      <c r="B2" s="23"/>
      <c r="C2" s="213" t="s">
        <v>52</v>
      </c>
      <c r="D2" s="213"/>
      <c r="E2" s="213"/>
      <c r="F2" s="213"/>
      <c r="G2" s="213"/>
      <c r="H2" s="213"/>
      <c r="I2" s="213"/>
      <c r="J2" s="213"/>
    </row>
    <row r="3" spans="1:10" ht="12.75">
      <c r="A3" s="23"/>
      <c r="B3" s="23"/>
      <c r="C3" s="23"/>
      <c r="E3" s="213" t="s">
        <v>63</v>
      </c>
      <c r="F3" s="213"/>
      <c r="G3" s="213"/>
      <c r="H3" s="213"/>
      <c r="I3" s="213"/>
      <c r="J3" s="213"/>
    </row>
    <row r="4" spans="1:10" ht="12.75">
      <c r="A4" s="55"/>
      <c r="B4" s="58"/>
      <c r="C4" s="58"/>
      <c r="D4" s="58"/>
      <c r="E4" s="58"/>
      <c r="F4" s="224" t="s">
        <v>230</v>
      </c>
      <c r="G4" s="224"/>
      <c r="H4" s="224"/>
      <c r="I4" s="224"/>
      <c r="J4" s="224"/>
    </row>
    <row r="5" spans="6:12" ht="12.75">
      <c r="F5" s="56"/>
      <c r="G5" s="56"/>
      <c r="H5" s="57"/>
      <c r="I5" s="212" t="s">
        <v>179</v>
      </c>
      <c r="J5" s="212"/>
      <c r="K5" s="60"/>
      <c r="L5" s="56"/>
    </row>
    <row r="6" spans="1:12" ht="11.25" customHeight="1">
      <c r="A6" s="23"/>
      <c r="B6" s="23"/>
      <c r="C6" s="213" t="s">
        <v>52</v>
      </c>
      <c r="D6" s="213"/>
      <c r="E6" s="213"/>
      <c r="F6" s="213"/>
      <c r="G6" s="213"/>
      <c r="H6" s="213"/>
      <c r="I6" s="213"/>
      <c r="J6" s="213"/>
      <c r="K6" s="60"/>
      <c r="L6" s="56"/>
    </row>
    <row r="7" spans="1:12" ht="12.75">
      <c r="A7" s="23"/>
      <c r="B7" s="23"/>
      <c r="C7" s="23"/>
      <c r="E7" s="213" t="s">
        <v>63</v>
      </c>
      <c r="F7" s="213"/>
      <c r="G7" s="213"/>
      <c r="H7" s="213"/>
      <c r="I7" s="213"/>
      <c r="J7" s="213"/>
      <c r="K7" s="60"/>
      <c r="L7" s="56"/>
    </row>
    <row r="8" spans="1:15" ht="12.75" customHeight="1">
      <c r="A8" s="55"/>
      <c r="B8" s="58"/>
      <c r="C8" s="58"/>
      <c r="D8" s="58"/>
      <c r="E8" s="58"/>
      <c r="F8" s="214" t="s">
        <v>189</v>
      </c>
      <c r="G8" s="214"/>
      <c r="H8" s="214"/>
      <c r="I8" s="214"/>
      <c r="J8" s="214"/>
      <c r="K8" s="61"/>
      <c r="L8" s="58"/>
      <c r="M8" s="58"/>
      <c r="N8" s="58"/>
      <c r="O8" s="58"/>
    </row>
    <row r="9" spans="1:8" ht="6.75" customHeight="1">
      <c r="A9" s="23"/>
      <c r="B9" s="23"/>
      <c r="C9" s="23"/>
      <c r="D9" s="23"/>
      <c r="E9" s="23"/>
      <c r="F9" s="23"/>
      <c r="G9" s="23"/>
      <c r="H9" s="23"/>
    </row>
    <row r="10" spans="1:10" s="25" customFormat="1" ht="15.75" customHeight="1">
      <c r="A10" s="211" t="s">
        <v>84</v>
      </c>
      <c r="B10" s="211"/>
      <c r="C10" s="211"/>
      <c r="D10" s="211"/>
      <c r="E10" s="211"/>
      <c r="F10" s="211"/>
      <c r="G10" s="211"/>
      <c r="H10" s="211"/>
      <c r="I10" s="211"/>
      <c r="J10" s="71"/>
    </row>
    <row r="11" spans="1:10" s="25" customFormat="1" ht="0.7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71"/>
    </row>
    <row r="12" spans="1:10" s="25" customFormat="1" ht="15.75">
      <c r="A12" s="211" t="s">
        <v>178</v>
      </c>
      <c r="B12" s="211"/>
      <c r="C12" s="211"/>
      <c r="D12" s="211"/>
      <c r="E12" s="211"/>
      <c r="F12" s="211"/>
      <c r="G12" s="211"/>
      <c r="H12" s="211"/>
      <c r="I12" s="211"/>
      <c r="J12" s="71"/>
    </row>
    <row r="13" spans="1:8" ht="0.75" customHeight="1">
      <c r="A13" s="26"/>
      <c r="B13" s="26"/>
      <c r="C13" s="26"/>
      <c r="D13" s="26"/>
      <c r="E13" s="26"/>
      <c r="F13" s="26"/>
      <c r="G13" s="26"/>
      <c r="H13" s="27"/>
    </row>
    <row r="14" spans="1:10" ht="110.25" customHeight="1">
      <c r="A14" s="28" t="s">
        <v>0</v>
      </c>
      <c r="B14" s="28" t="s">
        <v>35</v>
      </c>
      <c r="C14" s="28" t="s">
        <v>1</v>
      </c>
      <c r="D14" s="28" t="s">
        <v>2</v>
      </c>
      <c r="E14" s="93" t="s">
        <v>36</v>
      </c>
      <c r="F14" s="28" t="s">
        <v>56</v>
      </c>
      <c r="G14" s="79" t="s">
        <v>49</v>
      </c>
      <c r="H14" s="79" t="s">
        <v>50</v>
      </c>
      <c r="I14" s="105" t="s">
        <v>100</v>
      </c>
      <c r="J14" s="105" t="s">
        <v>101</v>
      </c>
    </row>
    <row r="15" spans="1:10" ht="12" customHeight="1">
      <c r="A15" s="28">
        <v>1</v>
      </c>
      <c r="B15" s="28">
        <v>2</v>
      </c>
      <c r="C15" s="28">
        <v>3</v>
      </c>
      <c r="D15" s="28">
        <v>4</v>
      </c>
      <c r="E15" s="93">
        <v>5</v>
      </c>
      <c r="F15" s="28">
        <v>6</v>
      </c>
      <c r="G15" s="28">
        <v>7</v>
      </c>
      <c r="H15" s="28">
        <v>7</v>
      </c>
      <c r="I15" s="28">
        <v>8</v>
      </c>
      <c r="J15" s="83">
        <v>9</v>
      </c>
    </row>
    <row r="16" spans="1:10" s="29" customFormat="1" ht="12.75" hidden="1">
      <c r="A16" s="91" t="s">
        <v>44</v>
      </c>
      <c r="B16" s="37">
        <v>10</v>
      </c>
      <c r="C16" s="37"/>
      <c r="D16" s="37"/>
      <c r="E16" s="94"/>
      <c r="F16" s="37"/>
      <c r="G16" s="37"/>
      <c r="H16" s="40">
        <f>H17</f>
        <v>0</v>
      </c>
      <c r="I16" s="38"/>
      <c r="J16" s="84"/>
    </row>
    <row r="17" spans="1:10" ht="12.75" hidden="1">
      <c r="A17" s="30" t="s">
        <v>5</v>
      </c>
      <c r="B17" s="31">
        <v>10</v>
      </c>
      <c r="C17" s="32">
        <v>1</v>
      </c>
      <c r="D17" s="31"/>
      <c r="E17" s="95"/>
      <c r="F17" s="31"/>
      <c r="G17" s="31"/>
      <c r="H17" s="39">
        <f>H18</f>
        <v>0</v>
      </c>
      <c r="I17" s="34"/>
      <c r="J17" s="34"/>
    </row>
    <row r="18" spans="1:10" ht="51" hidden="1">
      <c r="A18" s="30" t="s">
        <v>7</v>
      </c>
      <c r="B18" s="31">
        <v>10</v>
      </c>
      <c r="C18" s="32">
        <v>1</v>
      </c>
      <c r="D18" s="35">
        <v>3</v>
      </c>
      <c r="E18" s="95"/>
      <c r="F18" s="31"/>
      <c r="G18" s="31"/>
      <c r="H18" s="39">
        <f>H19</f>
        <v>0</v>
      </c>
      <c r="I18" s="34"/>
      <c r="J18" s="34"/>
    </row>
    <row r="19" spans="1:10" ht="66" customHeight="1" hidden="1">
      <c r="A19" s="30" t="s">
        <v>37</v>
      </c>
      <c r="B19" s="31">
        <v>10</v>
      </c>
      <c r="C19" s="32">
        <v>1</v>
      </c>
      <c r="D19" s="35">
        <v>3</v>
      </c>
      <c r="E19" s="96">
        <v>20000</v>
      </c>
      <c r="F19" s="31"/>
      <c r="G19" s="31"/>
      <c r="H19" s="39">
        <f>H20</f>
        <v>0</v>
      </c>
      <c r="I19" s="34"/>
      <c r="J19" s="34"/>
    </row>
    <row r="20" spans="1:10" ht="12.75" hidden="1">
      <c r="A20" s="30" t="s">
        <v>38</v>
      </c>
      <c r="B20" s="31">
        <v>10</v>
      </c>
      <c r="C20" s="32">
        <v>1</v>
      </c>
      <c r="D20" s="35">
        <v>3</v>
      </c>
      <c r="E20" s="96">
        <v>20400</v>
      </c>
      <c r="F20" s="31"/>
      <c r="G20" s="31"/>
      <c r="H20" s="39">
        <f>H21</f>
        <v>0</v>
      </c>
      <c r="I20" s="34"/>
      <c r="J20" s="34"/>
    </row>
    <row r="21" spans="1:10" ht="27" customHeight="1" hidden="1">
      <c r="A21" s="30" t="s">
        <v>45</v>
      </c>
      <c r="B21" s="31">
        <v>10</v>
      </c>
      <c r="C21" s="32">
        <v>1</v>
      </c>
      <c r="D21" s="35">
        <v>3</v>
      </c>
      <c r="E21" s="96">
        <v>20400</v>
      </c>
      <c r="F21" s="31">
        <v>500</v>
      </c>
      <c r="G21" s="31"/>
      <c r="H21" s="39"/>
      <c r="I21" s="34"/>
      <c r="J21" s="34"/>
    </row>
    <row r="22" spans="1:10" ht="12.75">
      <c r="A22" s="122" t="s">
        <v>5</v>
      </c>
      <c r="B22" s="47">
        <v>650</v>
      </c>
      <c r="C22" s="123">
        <v>1</v>
      </c>
      <c r="D22" s="124"/>
      <c r="E22" s="125"/>
      <c r="F22" s="126"/>
      <c r="G22" s="119" t="e">
        <f>G23+G35+G50+G56+G46</f>
        <v>#REF!</v>
      </c>
      <c r="H22" s="119">
        <f>H23+H35+H50+H56+H46</f>
        <v>49055.1</v>
      </c>
      <c r="I22" s="46"/>
      <c r="J22" s="45"/>
    </row>
    <row r="23" spans="1:10" ht="40.5" customHeight="1">
      <c r="A23" s="122" t="s">
        <v>6</v>
      </c>
      <c r="B23" s="47">
        <v>650</v>
      </c>
      <c r="C23" s="123">
        <v>1</v>
      </c>
      <c r="D23" s="124">
        <v>2</v>
      </c>
      <c r="E23" s="125"/>
      <c r="F23" s="126"/>
      <c r="G23" s="119">
        <f>G24</f>
        <v>9413.2</v>
      </c>
      <c r="H23" s="119">
        <f>H24</f>
        <v>9823.5</v>
      </c>
      <c r="I23" s="33"/>
      <c r="J23" s="33"/>
    </row>
    <row r="24" spans="1:10" ht="20.25" customHeight="1">
      <c r="A24" s="85" t="s">
        <v>79</v>
      </c>
      <c r="B24" s="47">
        <v>650</v>
      </c>
      <c r="C24" s="115">
        <v>1</v>
      </c>
      <c r="D24" s="127">
        <v>2</v>
      </c>
      <c r="E24" s="128">
        <v>4000000000</v>
      </c>
      <c r="F24" s="129"/>
      <c r="G24" s="117">
        <f>G25</f>
        <v>9413.2</v>
      </c>
      <c r="H24" s="117">
        <f>H25</f>
        <v>9823.5</v>
      </c>
      <c r="I24" s="54"/>
      <c r="J24" s="42"/>
    </row>
    <row r="25" spans="1:10" ht="41.25" customHeight="1">
      <c r="A25" s="97" t="s">
        <v>78</v>
      </c>
      <c r="B25" s="47">
        <v>650</v>
      </c>
      <c r="C25" s="115">
        <v>1</v>
      </c>
      <c r="D25" s="127">
        <v>2</v>
      </c>
      <c r="E25" s="128">
        <v>4010000000</v>
      </c>
      <c r="F25" s="129"/>
      <c r="G25" s="117">
        <f>G26+G29</f>
        <v>9413.2</v>
      </c>
      <c r="H25" s="117">
        <f>H26+H29+H32</f>
        <v>9823.5</v>
      </c>
      <c r="I25" s="33"/>
      <c r="J25" s="42"/>
    </row>
    <row r="26" spans="1:10" ht="21" customHeight="1">
      <c r="A26" s="90" t="s">
        <v>87</v>
      </c>
      <c r="B26" s="47">
        <v>650</v>
      </c>
      <c r="C26" s="115">
        <v>1</v>
      </c>
      <c r="D26" s="127">
        <v>2</v>
      </c>
      <c r="E26" s="128">
        <v>4010002030</v>
      </c>
      <c r="F26" s="129"/>
      <c r="G26" s="117">
        <f>G27</f>
        <v>2800</v>
      </c>
      <c r="H26" s="117">
        <f>H27</f>
        <v>3025.2</v>
      </c>
      <c r="I26" s="33"/>
      <c r="J26" s="42"/>
    </row>
    <row r="27" spans="1:10" ht="63.75" customHeight="1">
      <c r="A27" s="90" t="s">
        <v>57</v>
      </c>
      <c r="B27" s="47">
        <v>650</v>
      </c>
      <c r="C27" s="115">
        <v>1</v>
      </c>
      <c r="D27" s="127">
        <v>2</v>
      </c>
      <c r="E27" s="128">
        <v>4010002030</v>
      </c>
      <c r="F27" s="129">
        <v>100</v>
      </c>
      <c r="G27" s="117">
        <f>G28</f>
        <v>2800</v>
      </c>
      <c r="H27" s="117">
        <f>H28</f>
        <v>3025.2</v>
      </c>
      <c r="I27" s="33"/>
      <c r="J27" s="42"/>
    </row>
    <row r="28" spans="1:10" ht="29.25" customHeight="1">
      <c r="A28" s="90" t="s">
        <v>58</v>
      </c>
      <c r="B28" s="47">
        <v>650</v>
      </c>
      <c r="C28" s="115">
        <v>1</v>
      </c>
      <c r="D28" s="127">
        <v>2</v>
      </c>
      <c r="E28" s="128">
        <v>4010002030</v>
      </c>
      <c r="F28" s="129">
        <v>120</v>
      </c>
      <c r="G28" s="117">
        <v>2800</v>
      </c>
      <c r="H28" s="117">
        <v>3025.2</v>
      </c>
      <c r="I28" s="33"/>
      <c r="J28" s="42"/>
    </row>
    <row r="29" spans="1:10" ht="26.25" customHeight="1">
      <c r="A29" s="97" t="s">
        <v>88</v>
      </c>
      <c r="B29" s="47">
        <v>650</v>
      </c>
      <c r="C29" s="115">
        <v>1</v>
      </c>
      <c r="D29" s="127">
        <v>2</v>
      </c>
      <c r="E29" s="128">
        <v>4010002060</v>
      </c>
      <c r="F29" s="129"/>
      <c r="G29" s="117">
        <f>G30</f>
        <v>6613.2</v>
      </c>
      <c r="H29" s="117">
        <f>H30</f>
        <v>6692.8</v>
      </c>
      <c r="I29" s="33"/>
      <c r="J29" s="42"/>
    </row>
    <row r="30" spans="1:10" ht="24.75" customHeight="1">
      <c r="A30" s="90" t="s">
        <v>57</v>
      </c>
      <c r="B30" s="47">
        <v>650</v>
      </c>
      <c r="C30" s="115">
        <v>1</v>
      </c>
      <c r="D30" s="127">
        <v>2</v>
      </c>
      <c r="E30" s="128">
        <v>4010002060</v>
      </c>
      <c r="F30" s="129">
        <v>100</v>
      </c>
      <c r="G30" s="117">
        <f>G31</f>
        <v>6613.2</v>
      </c>
      <c r="H30" s="117">
        <f>H31</f>
        <v>6692.8</v>
      </c>
      <c r="I30" s="33"/>
      <c r="J30" s="42"/>
    </row>
    <row r="31" spans="1:10" ht="26.25" customHeight="1">
      <c r="A31" s="90" t="s">
        <v>58</v>
      </c>
      <c r="B31" s="47">
        <v>650</v>
      </c>
      <c r="C31" s="115">
        <v>1</v>
      </c>
      <c r="D31" s="127">
        <v>2</v>
      </c>
      <c r="E31" s="128">
        <v>4010002060</v>
      </c>
      <c r="F31" s="129">
        <v>120</v>
      </c>
      <c r="G31" s="117">
        <v>6613.2</v>
      </c>
      <c r="H31" s="117">
        <v>6692.8</v>
      </c>
      <c r="I31" s="33"/>
      <c r="J31" s="42"/>
    </row>
    <row r="32" spans="1:10" ht="99" customHeight="1">
      <c r="A32" s="90" t="s">
        <v>224</v>
      </c>
      <c r="B32" s="47">
        <v>650</v>
      </c>
      <c r="C32" s="115">
        <v>1</v>
      </c>
      <c r="D32" s="127">
        <v>2</v>
      </c>
      <c r="E32" s="128">
        <v>4010085150</v>
      </c>
      <c r="F32" s="129"/>
      <c r="G32" s="117">
        <f>G33</f>
        <v>105.5</v>
      </c>
      <c r="H32" s="117">
        <v>105.5</v>
      </c>
      <c r="I32" s="33"/>
      <c r="J32" s="42"/>
    </row>
    <row r="33" spans="1:10" ht="74.25" customHeight="1">
      <c r="A33" s="90" t="s">
        <v>57</v>
      </c>
      <c r="B33" s="47">
        <v>650</v>
      </c>
      <c r="C33" s="115">
        <v>1</v>
      </c>
      <c r="D33" s="127">
        <v>2</v>
      </c>
      <c r="E33" s="128">
        <v>4010085150</v>
      </c>
      <c r="F33" s="129">
        <v>100</v>
      </c>
      <c r="G33" s="117">
        <f>G34</f>
        <v>105.5</v>
      </c>
      <c r="H33" s="117">
        <v>105.5</v>
      </c>
      <c r="I33" s="33"/>
      <c r="J33" s="42"/>
    </row>
    <row r="34" spans="1:10" ht="28.5" customHeight="1">
      <c r="A34" s="90" t="s">
        <v>58</v>
      </c>
      <c r="B34" s="47">
        <v>650</v>
      </c>
      <c r="C34" s="115">
        <v>1</v>
      </c>
      <c r="D34" s="127">
        <v>2</v>
      </c>
      <c r="E34" s="128">
        <v>4010085150</v>
      </c>
      <c r="F34" s="129">
        <v>120</v>
      </c>
      <c r="G34" s="117">
        <v>105.5</v>
      </c>
      <c r="H34" s="117">
        <v>105.5</v>
      </c>
      <c r="I34" s="33"/>
      <c r="J34" s="42"/>
    </row>
    <row r="35" spans="1:10" ht="55.5" customHeight="1">
      <c r="A35" s="122" t="s">
        <v>8</v>
      </c>
      <c r="B35" s="47">
        <v>650</v>
      </c>
      <c r="C35" s="123">
        <v>1</v>
      </c>
      <c r="D35" s="124">
        <v>4</v>
      </c>
      <c r="E35" s="126"/>
      <c r="F35" s="126"/>
      <c r="G35" s="119">
        <f aca="true" t="shared" si="0" ref="G35:H37">G36</f>
        <v>32354</v>
      </c>
      <c r="H35" s="119">
        <f t="shared" si="0"/>
        <v>32091</v>
      </c>
      <c r="I35" s="33"/>
      <c r="J35" s="42"/>
    </row>
    <row r="36" spans="1:10" ht="20.25" customHeight="1">
      <c r="A36" s="85" t="s">
        <v>79</v>
      </c>
      <c r="B36" s="47">
        <v>650</v>
      </c>
      <c r="C36" s="115">
        <v>1</v>
      </c>
      <c r="D36" s="127">
        <v>4</v>
      </c>
      <c r="E36" s="129">
        <v>4000000000</v>
      </c>
      <c r="F36" s="129"/>
      <c r="G36" s="117">
        <f t="shared" si="0"/>
        <v>32354</v>
      </c>
      <c r="H36" s="117">
        <f>H37</f>
        <v>32091</v>
      </c>
      <c r="I36" s="33"/>
      <c r="J36" s="42"/>
    </row>
    <row r="37" spans="1:10" ht="38.25" customHeight="1">
      <c r="A37" s="97" t="s">
        <v>78</v>
      </c>
      <c r="B37" s="47">
        <v>650</v>
      </c>
      <c r="C37" s="115">
        <v>1</v>
      </c>
      <c r="D37" s="127">
        <v>4</v>
      </c>
      <c r="E37" s="128">
        <v>4010000000</v>
      </c>
      <c r="F37" s="129"/>
      <c r="G37" s="117">
        <f t="shared" si="0"/>
        <v>32354</v>
      </c>
      <c r="H37" s="117">
        <f>H38+H43</f>
        <v>32091</v>
      </c>
      <c r="I37" s="33"/>
      <c r="J37" s="42"/>
    </row>
    <row r="38" spans="1:10" ht="27.75" customHeight="1">
      <c r="A38" s="90" t="s">
        <v>94</v>
      </c>
      <c r="B38" s="47">
        <v>650</v>
      </c>
      <c r="C38" s="115">
        <v>1</v>
      </c>
      <c r="D38" s="127">
        <v>4</v>
      </c>
      <c r="E38" s="128">
        <v>4010002040</v>
      </c>
      <c r="F38" s="129"/>
      <c r="G38" s="117">
        <f>G39+G41</f>
        <v>32354</v>
      </c>
      <c r="H38" s="117">
        <f>H39+H41</f>
        <v>32059.8</v>
      </c>
      <c r="I38" s="33"/>
      <c r="J38" s="42"/>
    </row>
    <row r="39" spans="1:10" ht="75" customHeight="1">
      <c r="A39" s="90" t="s">
        <v>57</v>
      </c>
      <c r="B39" s="47">
        <v>650</v>
      </c>
      <c r="C39" s="115">
        <v>1</v>
      </c>
      <c r="D39" s="127">
        <v>4</v>
      </c>
      <c r="E39" s="128">
        <v>4010002040</v>
      </c>
      <c r="F39" s="129">
        <v>100</v>
      </c>
      <c r="G39" s="117">
        <f>G40</f>
        <v>32254</v>
      </c>
      <c r="H39" s="117">
        <f>H40</f>
        <v>32030.8</v>
      </c>
      <c r="I39" s="33"/>
      <c r="J39" s="42"/>
    </row>
    <row r="40" spans="1:10" ht="24" customHeight="1">
      <c r="A40" s="90" t="s">
        <v>58</v>
      </c>
      <c r="B40" s="47">
        <v>650</v>
      </c>
      <c r="C40" s="115">
        <v>1</v>
      </c>
      <c r="D40" s="127">
        <v>4</v>
      </c>
      <c r="E40" s="128">
        <v>4010002040</v>
      </c>
      <c r="F40" s="129">
        <v>120</v>
      </c>
      <c r="G40" s="117">
        <v>32254</v>
      </c>
      <c r="H40" s="117">
        <v>32030.8</v>
      </c>
      <c r="I40" s="54"/>
      <c r="J40" s="42"/>
    </row>
    <row r="41" spans="1:10" ht="27" customHeight="1">
      <c r="A41" s="90" t="s">
        <v>115</v>
      </c>
      <c r="B41" s="47">
        <v>650</v>
      </c>
      <c r="C41" s="115">
        <v>1</v>
      </c>
      <c r="D41" s="127">
        <v>4</v>
      </c>
      <c r="E41" s="128">
        <v>4010002040</v>
      </c>
      <c r="F41" s="129">
        <v>200</v>
      </c>
      <c r="G41" s="117">
        <f>G42</f>
        <v>100</v>
      </c>
      <c r="H41" s="117">
        <f>H42</f>
        <v>29</v>
      </c>
      <c r="I41" s="54"/>
      <c r="J41" s="42"/>
    </row>
    <row r="42" spans="1:10" ht="39.75" customHeight="1">
      <c r="A42" s="90" t="s">
        <v>97</v>
      </c>
      <c r="B42" s="47">
        <v>650</v>
      </c>
      <c r="C42" s="115">
        <v>1</v>
      </c>
      <c r="D42" s="127">
        <v>4</v>
      </c>
      <c r="E42" s="128">
        <v>4010002040</v>
      </c>
      <c r="F42" s="129">
        <v>240</v>
      </c>
      <c r="G42" s="117">
        <v>100</v>
      </c>
      <c r="H42" s="117">
        <v>29</v>
      </c>
      <c r="I42" s="54"/>
      <c r="J42" s="42"/>
    </row>
    <row r="43" spans="1:10" ht="39.75" customHeight="1">
      <c r="A43" s="90" t="s">
        <v>222</v>
      </c>
      <c r="B43" s="47">
        <v>650</v>
      </c>
      <c r="C43" s="115">
        <v>1</v>
      </c>
      <c r="D43" s="127">
        <v>4</v>
      </c>
      <c r="E43" s="128">
        <v>4010085150</v>
      </c>
      <c r="F43" s="129"/>
      <c r="G43" s="117">
        <f>G44</f>
        <v>136.7</v>
      </c>
      <c r="H43" s="117">
        <f>H44</f>
        <v>31.2</v>
      </c>
      <c r="I43" s="54"/>
      <c r="J43" s="42"/>
    </row>
    <row r="44" spans="1:10" ht="76.5" customHeight="1">
      <c r="A44" s="90" t="s">
        <v>57</v>
      </c>
      <c r="B44" s="47">
        <v>650</v>
      </c>
      <c r="C44" s="115">
        <v>1</v>
      </c>
      <c r="D44" s="127">
        <v>4</v>
      </c>
      <c r="E44" s="128">
        <v>4010085150</v>
      </c>
      <c r="F44" s="129">
        <v>100</v>
      </c>
      <c r="G44" s="117">
        <f>G45</f>
        <v>136.7</v>
      </c>
      <c r="H44" s="117">
        <f>H45</f>
        <v>31.2</v>
      </c>
      <c r="I44" s="54"/>
      <c r="J44" s="42"/>
    </row>
    <row r="45" spans="1:10" ht="39.75" customHeight="1">
      <c r="A45" s="90" t="s">
        <v>58</v>
      </c>
      <c r="B45" s="47">
        <v>650</v>
      </c>
      <c r="C45" s="115">
        <v>1</v>
      </c>
      <c r="D45" s="127">
        <v>4</v>
      </c>
      <c r="E45" s="128">
        <v>4010085150</v>
      </c>
      <c r="F45" s="129">
        <v>120</v>
      </c>
      <c r="G45" s="117">
        <v>136.7</v>
      </c>
      <c r="H45" s="117">
        <v>31.2</v>
      </c>
      <c r="I45" s="54"/>
      <c r="J45" s="42"/>
    </row>
    <row r="46" spans="1:10" ht="42.75" customHeight="1">
      <c r="A46" s="189" t="s">
        <v>10</v>
      </c>
      <c r="B46" s="47">
        <v>650</v>
      </c>
      <c r="C46" s="182">
        <v>1</v>
      </c>
      <c r="D46" s="183">
        <v>6</v>
      </c>
      <c r="E46" s="184"/>
      <c r="F46" s="185"/>
      <c r="G46" s="190">
        <v>0</v>
      </c>
      <c r="H46" s="119">
        <f>H47</f>
        <v>87.5</v>
      </c>
      <c r="I46" s="33"/>
      <c r="J46" s="42"/>
    </row>
    <row r="47" spans="1:10" ht="64.5" customHeight="1">
      <c r="A47" s="102" t="s">
        <v>175</v>
      </c>
      <c r="B47" s="47">
        <v>650</v>
      </c>
      <c r="C47" s="186">
        <v>1</v>
      </c>
      <c r="D47" s="187">
        <v>6</v>
      </c>
      <c r="E47" s="184">
        <v>4110089020</v>
      </c>
      <c r="F47" s="185"/>
      <c r="G47" s="169">
        <v>0</v>
      </c>
      <c r="H47" s="117">
        <f>H48</f>
        <v>87.5</v>
      </c>
      <c r="I47" s="33"/>
      <c r="J47" s="42"/>
    </row>
    <row r="48" spans="1:10" ht="18.75" customHeight="1">
      <c r="A48" s="188" t="s">
        <v>146</v>
      </c>
      <c r="B48" s="47">
        <v>650</v>
      </c>
      <c r="C48" s="186">
        <v>1</v>
      </c>
      <c r="D48" s="187">
        <v>6</v>
      </c>
      <c r="E48" s="184">
        <v>4110089020</v>
      </c>
      <c r="F48" s="185">
        <v>500</v>
      </c>
      <c r="G48" s="169">
        <v>0</v>
      </c>
      <c r="H48" s="117">
        <f>H49</f>
        <v>87.5</v>
      </c>
      <c r="I48" s="33"/>
      <c r="J48" s="42"/>
    </row>
    <row r="49" spans="1:10" ht="19.5" customHeight="1">
      <c r="A49" s="188" t="s">
        <v>169</v>
      </c>
      <c r="B49" s="47">
        <v>650</v>
      </c>
      <c r="C49" s="186">
        <v>1</v>
      </c>
      <c r="D49" s="187">
        <v>6</v>
      </c>
      <c r="E49" s="184">
        <v>4110089020</v>
      </c>
      <c r="F49" s="185">
        <v>540</v>
      </c>
      <c r="G49" s="169">
        <v>0</v>
      </c>
      <c r="H49" s="117">
        <v>87.5</v>
      </c>
      <c r="I49" s="33"/>
      <c r="J49" s="42"/>
    </row>
    <row r="50" spans="1:10" ht="12.75">
      <c r="A50" s="122" t="s">
        <v>13</v>
      </c>
      <c r="B50" s="47">
        <v>650</v>
      </c>
      <c r="C50" s="123">
        <v>1</v>
      </c>
      <c r="D50" s="124">
        <v>11</v>
      </c>
      <c r="E50" s="125"/>
      <c r="F50" s="126"/>
      <c r="G50" s="119">
        <f aca="true" t="shared" si="1" ref="G50:H54">G51</f>
        <v>295.7</v>
      </c>
      <c r="H50" s="119">
        <f t="shared" si="1"/>
        <v>1295.7</v>
      </c>
      <c r="I50" s="33"/>
      <c r="J50" s="42"/>
    </row>
    <row r="51" spans="1:10" ht="21" customHeight="1">
      <c r="A51" s="98" t="s">
        <v>79</v>
      </c>
      <c r="B51" s="47">
        <v>650</v>
      </c>
      <c r="C51" s="115">
        <v>1</v>
      </c>
      <c r="D51" s="127">
        <v>11</v>
      </c>
      <c r="E51" s="128">
        <v>4000000000</v>
      </c>
      <c r="F51" s="126"/>
      <c r="G51" s="117">
        <f t="shared" si="1"/>
        <v>295.7</v>
      </c>
      <c r="H51" s="117">
        <f t="shared" si="1"/>
        <v>1295.7</v>
      </c>
      <c r="I51" s="33"/>
      <c r="J51" s="42"/>
    </row>
    <row r="52" spans="1:10" ht="41.25" customHeight="1">
      <c r="A52" s="85" t="s">
        <v>139</v>
      </c>
      <c r="B52" s="47">
        <v>650</v>
      </c>
      <c r="C52" s="115">
        <v>1</v>
      </c>
      <c r="D52" s="127">
        <v>11</v>
      </c>
      <c r="E52" s="128">
        <v>4080000000</v>
      </c>
      <c r="F52" s="129"/>
      <c r="G52" s="117">
        <f t="shared" si="1"/>
        <v>295.7</v>
      </c>
      <c r="H52" s="117">
        <f t="shared" si="1"/>
        <v>1295.7</v>
      </c>
      <c r="I52" s="33"/>
      <c r="J52" s="42"/>
    </row>
    <row r="53" spans="1:10" ht="12.75">
      <c r="A53" s="85" t="s">
        <v>98</v>
      </c>
      <c r="B53" s="47">
        <v>650</v>
      </c>
      <c r="C53" s="115">
        <v>1</v>
      </c>
      <c r="D53" s="127">
        <v>11</v>
      </c>
      <c r="E53" s="128">
        <v>4080020210</v>
      </c>
      <c r="F53" s="129"/>
      <c r="G53" s="117">
        <f t="shared" si="1"/>
        <v>295.7</v>
      </c>
      <c r="H53" s="117">
        <f t="shared" si="1"/>
        <v>1295.7</v>
      </c>
      <c r="I53" s="33"/>
      <c r="J53" s="42"/>
    </row>
    <row r="54" spans="1:10" ht="17.25" customHeight="1">
      <c r="A54" s="90" t="s">
        <v>59</v>
      </c>
      <c r="B54" s="47">
        <v>650</v>
      </c>
      <c r="C54" s="115">
        <v>1</v>
      </c>
      <c r="D54" s="127">
        <v>11</v>
      </c>
      <c r="E54" s="128">
        <v>4080020210</v>
      </c>
      <c r="F54" s="129">
        <v>800</v>
      </c>
      <c r="G54" s="117">
        <f t="shared" si="1"/>
        <v>295.7</v>
      </c>
      <c r="H54" s="117">
        <f t="shared" si="1"/>
        <v>1295.7</v>
      </c>
      <c r="I54" s="33"/>
      <c r="J54" s="42"/>
    </row>
    <row r="55" spans="1:10" ht="12.75">
      <c r="A55" s="90" t="s">
        <v>61</v>
      </c>
      <c r="B55" s="47">
        <v>650</v>
      </c>
      <c r="C55" s="115">
        <v>1</v>
      </c>
      <c r="D55" s="127">
        <v>11</v>
      </c>
      <c r="E55" s="128">
        <v>4080020210</v>
      </c>
      <c r="F55" s="129">
        <v>870</v>
      </c>
      <c r="G55" s="117">
        <v>295.7</v>
      </c>
      <c r="H55" s="117">
        <v>1295.7</v>
      </c>
      <c r="I55" s="33"/>
      <c r="J55" s="42"/>
    </row>
    <row r="56" spans="1:10" ht="12.75">
      <c r="A56" s="122" t="s">
        <v>14</v>
      </c>
      <c r="B56" s="47">
        <v>650</v>
      </c>
      <c r="C56" s="123">
        <v>1</v>
      </c>
      <c r="D56" s="124">
        <v>13</v>
      </c>
      <c r="E56" s="126"/>
      <c r="F56" s="126"/>
      <c r="G56" s="119" t="e">
        <f>G57</f>
        <v>#REF!</v>
      </c>
      <c r="H56" s="119">
        <f>H57</f>
        <v>5757.4</v>
      </c>
      <c r="I56" s="33"/>
      <c r="J56" s="42"/>
    </row>
    <row r="57" spans="1:10" ht="12.75">
      <c r="A57" s="90" t="s">
        <v>79</v>
      </c>
      <c r="B57" s="47">
        <v>650</v>
      </c>
      <c r="C57" s="115">
        <v>1</v>
      </c>
      <c r="D57" s="127">
        <v>13</v>
      </c>
      <c r="E57" s="129">
        <v>4000000000</v>
      </c>
      <c r="F57" s="129"/>
      <c r="G57" s="117" t="e">
        <f>G58+#REF!</f>
        <v>#REF!</v>
      </c>
      <c r="H57" s="117">
        <f>H58</f>
        <v>5757.4</v>
      </c>
      <c r="I57" s="33"/>
      <c r="J57" s="42"/>
    </row>
    <row r="58" spans="1:10" ht="16.5" customHeight="1">
      <c r="A58" s="97" t="s">
        <v>78</v>
      </c>
      <c r="B58" s="47">
        <v>650</v>
      </c>
      <c r="C58" s="115">
        <v>1</v>
      </c>
      <c r="D58" s="127">
        <v>13</v>
      </c>
      <c r="E58" s="129">
        <v>4010000000</v>
      </c>
      <c r="F58" s="126"/>
      <c r="G58" s="148">
        <f>G62+G68</f>
        <v>2135</v>
      </c>
      <c r="H58" s="148">
        <f>H62+H68+H59+H71</f>
        <v>5757.4</v>
      </c>
      <c r="I58" s="54"/>
      <c r="J58" s="42"/>
    </row>
    <row r="59" spans="1:10" ht="29.25" customHeight="1">
      <c r="A59" s="97" t="s">
        <v>89</v>
      </c>
      <c r="B59" s="47">
        <v>650</v>
      </c>
      <c r="C59" s="115">
        <v>1</v>
      </c>
      <c r="D59" s="127">
        <v>13</v>
      </c>
      <c r="E59" s="128">
        <v>4010002400</v>
      </c>
      <c r="F59" s="129"/>
      <c r="G59" s="117">
        <f>G60</f>
        <v>550</v>
      </c>
      <c r="H59" s="148">
        <f>H60</f>
        <v>1039.5</v>
      </c>
      <c r="I59" s="54"/>
      <c r="J59" s="42"/>
    </row>
    <row r="60" spans="1:10" ht="32.25" customHeight="1">
      <c r="A60" s="97" t="s">
        <v>115</v>
      </c>
      <c r="B60" s="47">
        <v>650</v>
      </c>
      <c r="C60" s="115">
        <v>1</v>
      </c>
      <c r="D60" s="127">
        <v>13</v>
      </c>
      <c r="E60" s="128">
        <v>4010002400</v>
      </c>
      <c r="F60" s="129">
        <v>200</v>
      </c>
      <c r="G60" s="117">
        <f>G61</f>
        <v>550</v>
      </c>
      <c r="H60" s="148">
        <f>H61</f>
        <v>1039.5</v>
      </c>
      <c r="I60" s="54"/>
      <c r="J60" s="42"/>
    </row>
    <row r="61" spans="1:10" ht="36" customHeight="1">
      <c r="A61" s="97" t="s">
        <v>97</v>
      </c>
      <c r="B61" s="47">
        <v>650</v>
      </c>
      <c r="C61" s="115">
        <v>1</v>
      </c>
      <c r="D61" s="127">
        <v>13</v>
      </c>
      <c r="E61" s="128">
        <v>4010002400</v>
      </c>
      <c r="F61" s="129">
        <v>240</v>
      </c>
      <c r="G61" s="117">
        <v>550</v>
      </c>
      <c r="H61" s="148">
        <v>1039.5</v>
      </c>
      <c r="I61" s="54"/>
      <c r="J61" s="42"/>
    </row>
    <row r="62" spans="1:10" ht="21.75" customHeight="1">
      <c r="A62" s="97" t="s">
        <v>86</v>
      </c>
      <c r="B62" s="47">
        <v>650</v>
      </c>
      <c r="C62" s="115">
        <v>1</v>
      </c>
      <c r="D62" s="127">
        <v>13</v>
      </c>
      <c r="E62" s="129">
        <v>4010099990</v>
      </c>
      <c r="F62" s="126"/>
      <c r="G62" s="148">
        <f>G63+G65</f>
        <v>1963</v>
      </c>
      <c r="H62" s="148">
        <f>H63+H65</f>
        <v>4195.9</v>
      </c>
      <c r="I62" s="54"/>
      <c r="J62" s="42"/>
    </row>
    <row r="63" spans="1:10" ht="38.25">
      <c r="A63" s="97" t="s">
        <v>115</v>
      </c>
      <c r="B63" s="47">
        <v>650</v>
      </c>
      <c r="C63" s="115">
        <v>1</v>
      </c>
      <c r="D63" s="127">
        <v>13</v>
      </c>
      <c r="E63" s="129">
        <v>4010099990</v>
      </c>
      <c r="F63" s="129">
        <v>200</v>
      </c>
      <c r="G63" s="157">
        <f>G64</f>
        <v>1638</v>
      </c>
      <c r="H63" s="157">
        <f>H64</f>
        <v>2983.5</v>
      </c>
      <c r="I63" s="33"/>
      <c r="J63" s="42"/>
    </row>
    <row r="64" spans="1:10" ht="24.75" customHeight="1">
      <c r="A64" s="97" t="s">
        <v>97</v>
      </c>
      <c r="B64" s="47">
        <v>650</v>
      </c>
      <c r="C64" s="115">
        <v>1</v>
      </c>
      <c r="D64" s="127">
        <v>13</v>
      </c>
      <c r="E64" s="129">
        <v>4010099990</v>
      </c>
      <c r="F64" s="129">
        <v>240</v>
      </c>
      <c r="G64" s="157">
        <v>1638</v>
      </c>
      <c r="H64" s="157">
        <v>2983.5</v>
      </c>
      <c r="I64" s="33"/>
      <c r="J64" s="42"/>
    </row>
    <row r="65" spans="1:10" ht="12" customHeight="1">
      <c r="A65" s="90" t="s">
        <v>59</v>
      </c>
      <c r="B65" s="47">
        <v>650</v>
      </c>
      <c r="C65" s="115">
        <v>1</v>
      </c>
      <c r="D65" s="127">
        <v>13</v>
      </c>
      <c r="E65" s="129">
        <v>4010099990</v>
      </c>
      <c r="F65" s="103">
        <v>800</v>
      </c>
      <c r="G65" s="148">
        <f>G67+G66</f>
        <v>325</v>
      </c>
      <c r="H65" s="148">
        <f>H67+H66</f>
        <v>1212.4</v>
      </c>
      <c r="I65" s="33"/>
      <c r="J65" s="42"/>
    </row>
    <row r="66" spans="1:10" ht="18" customHeight="1">
      <c r="A66" s="90" t="s">
        <v>145</v>
      </c>
      <c r="B66" s="47">
        <v>650</v>
      </c>
      <c r="C66" s="115">
        <v>1</v>
      </c>
      <c r="D66" s="127">
        <v>13</v>
      </c>
      <c r="E66" s="129">
        <v>4010099990</v>
      </c>
      <c r="F66" s="103">
        <v>830</v>
      </c>
      <c r="G66" s="157">
        <v>300</v>
      </c>
      <c r="H66" s="157">
        <v>25</v>
      </c>
      <c r="I66" s="33"/>
      <c r="J66" s="42"/>
    </row>
    <row r="67" spans="1:10" ht="12.75">
      <c r="A67" s="90" t="s">
        <v>60</v>
      </c>
      <c r="B67" s="47">
        <v>650</v>
      </c>
      <c r="C67" s="115">
        <v>1</v>
      </c>
      <c r="D67" s="127">
        <v>13</v>
      </c>
      <c r="E67" s="129">
        <v>4010099990</v>
      </c>
      <c r="F67" s="129">
        <v>850</v>
      </c>
      <c r="G67" s="117">
        <v>25</v>
      </c>
      <c r="H67" s="117">
        <v>1187.4</v>
      </c>
      <c r="I67" s="33"/>
      <c r="J67" s="42"/>
    </row>
    <row r="68" spans="1:12" ht="33" customHeight="1">
      <c r="A68" s="97" t="s">
        <v>127</v>
      </c>
      <c r="B68" s="47">
        <v>650</v>
      </c>
      <c r="C68" s="115">
        <v>1</v>
      </c>
      <c r="D68" s="127">
        <v>13</v>
      </c>
      <c r="E68" s="129">
        <v>4010089181</v>
      </c>
      <c r="F68" s="126"/>
      <c r="G68" s="117">
        <f>G69</f>
        <v>172</v>
      </c>
      <c r="H68" s="117">
        <f>H69</f>
        <v>172</v>
      </c>
      <c r="I68" s="54"/>
      <c r="J68" s="53"/>
      <c r="K68" s="59"/>
      <c r="L68" s="59"/>
    </row>
    <row r="69" spans="1:12" ht="27.75" customHeight="1">
      <c r="A69" s="97" t="s">
        <v>115</v>
      </c>
      <c r="B69" s="47">
        <v>650</v>
      </c>
      <c r="C69" s="115">
        <v>1</v>
      </c>
      <c r="D69" s="127">
        <v>13</v>
      </c>
      <c r="E69" s="129">
        <v>4010089181</v>
      </c>
      <c r="F69" s="129">
        <v>200</v>
      </c>
      <c r="G69" s="117">
        <f>G70</f>
        <v>172</v>
      </c>
      <c r="H69" s="117">
        <f>H70</f>
        <v>172</v>
      </c>
      <c r="I69" s="54"/>
      <c r="J69" s="53"/>
      <c r="K69" s="59"/>
      <c r="L69" s="59"/>
    </row>
    <row r="70" spans="1:12" ht="39.75" customHeight="1">
      <c r="A70" s="97" t="s">
        <v>97</v>
      </c>
      <c r="B70" s="47">
        <v>650</v>
      </c>
      <c r="C70" s="115">
        <v>1</v>
      </c>
      <c r="D70" s="127">
        <v>13</v>
      </c>
      <c r="E70" s="129">
        <v>4010089181</v>
      </c>
      <c r="F70" s="129">
        <v>240</v>
      </c>
      <c r="G70" s="117">
        <v>172</v>
      </c>
      <c r="H70" s="117">
        <v>172</v>
      </c>
      <c r="I70" s="119"/>
      <c r="J70" s="119"/>
      <c r="K70" s="59"/>
      <c r="L70" s="59"/>
    </row>
    <row r="71" spans="1:12" ht="88.5" customHeight="1">
      <c r="A71" s="97" t="s">
        <v>208</v>
      </c>
      <c r="B71" s="47">
        <v>650</v>
      </c>
      <c r="C71" s="115">
        <v>1</v>
      </c>
      <c r="D71" s="127">
        <v>13</v>
      </c>
      <c r="E71" s="129">
        <v>4010089213</v>
      </c>
      <c r="F71" s="126"/>
      <c r="G71" s="117">
        <v>350</v>
      </c>
      <c r="H71" s="117">
        <f>H72</f>
        <v>350</v>
      </c>
      <c r="I71" s="119"/>
      <c r="J71" s="119"/>
      <c r="K71" s="59"/>
      <c r="L71" s="59"/>
    </row>
    <row r="72" spans="1:12" ht="39.75" customHeight="1">
      <c r="A72" s="97" t="s">
        <v>115</v>
      </c>
      <c r="B72" s="47">
        <v>650</v>
      </c>
      <c r="C72" s="115">
        <v>1</v>
      </c>
      <c r="D72" s="127">
        <v>13</v>
      </c>
      <c r="E72" s="129">
        <v>4010089213</v>
      </c>
      <c r="F72" s="129">
        <v>200</v>
      </c>
      <c r="G72" s="117">
        <v>350</v>
      </c>
      <c r="H72" s="117">
        <f>H73</f>
        <v>350</v>
      </c>
      <c r="I72" s="119"/>
      <c r="J72" s="119"/>
      <c r="K72" s="59"/>
      <c r="L72" s="59"/>
    </row>
    <row r="73" spans="1:12" ht="39.75" customHeight="1">
      <c r="A73" s="97" t="s">
        <v>97</v>
      </c>
      <c r="B73" s="47">
        <v>650</v>
      </c>
      <c r="C73" s="115">
        <v>1</v>
      </c>
      <c r="D73" s="127">
        <v>13</v>
      </c>
      <c r="E73" s="129">
        <v>4010089213</v>
      </c>
      <c r="F73" s="129">
        <v>240</v>
      </c>
      <c r="G73" s="117">
        <v>350</v>
      </c>
      <c r="H73" s="117">
        <v>350</v>
      </c>
      <c r="I73" s="119"/>
      <c r="J73" s="119"/>
      <c r="K73" s="59"/>
      <c r="L73" s="59"/>
    </row>
    <row r="74" spans="1:10" ht="18" customHeight="1">
      <c r="A74" s="122" t="s">
        <v>48</v>
      </c>
      <c r="B74" s="47">
        <v>650</v>
      </c>
      <c r="C74" s="123">
        <v>2</v>
      </c>
      <c r="D74" s="124"/>
      <c r="E74" s="125"/>
      <c r="F74" s="126"/>
      <c r="G74" s="119">
        <f aca="true" t="shared" si="2" ref="G74:J77">G75</f>
        <v>0</v>
      </c>
      <c r="H74" s="119">
        <f t="shared" si="2"/>
        <v>700.5</v>
      </c>
      <c r="I74" s="119">
        <f t="shared" si="2"/>
        <v>700.5</v>
      </c>
      <c r="J74" s="119">
        <f t="shared" si="2"/>
        <v>700.5</v>
      </c>
    </row>
    <row r="75" spans="1:10" ht="20.25" customHeight="1">
      <c r="A75" s="90" t="s">
        <v>103</v>
      </c>
      <c r="B75" s="47">
        <v>650</v>
      </c>
      <c r="C75" s="115">
        <v>2</v>
      </c>
      <c r="D75" s="127">
        <v>3</v>
      </c>
      <c r="E75" s="147"/>
      <c r="F75" s="129"/>
      <c r="G75" s="117">
        <f t="shared" si="2"/>
        <v>0</v>
      </c>
      <c r="H75" s="117">
        <f t="shared" si="2"/>
        <v>700.5</v>
      </c>
      <c r="I75" s="117">
        <f t="shared" si="2"/>
        <v>700.5</v>
      </c>
      <c r="J75" s="117">
        <f t="shared" si="2"/>
        <v>700.5</v>
      </c>
    </row>
    <row r="76" spans="1:10" ht="21.75" customHeight="1">
      <c r="A76" s="99" t="s">
        <v>80</v>
      </c>
      <c r="B76" s="47">
        <v>650</v>
      </c>
      <c r="C76" s="115">
        <v>2</v>
      </c>
      <c r="D76" s="127">
        <v>3</v>
      </c>
      <c r="E76" s="128">
        <v>4000000000</v>
      </c>
      <c r="F76" s="129"/>
      <c r="G76" s="117">
        <f t="shared" si="2"/>
        <v>0</v>
      </c>
      <c r="H76" s="117">
        <f t="shared" si="2"/>
        <v>700.5</v>
      </c>
      <c r="I76" s="117">
        <f t="shared" si="2"/>
        <v>700.5</v>
      </c>
      <c r="J76" s="117">
        <f t="shared" si="2"/>
        <v>700.5</v>
      </c>
    </row>
    <row r="77" spans="1:10" ht="40.5" customHeight="1">
      <c r="A77" s="90" t="s">
        <v>78</v>
      </c>
      <c r="B77" s="47">
        <v>650</v>
      </c>
      <c r="C77" s="115">
        <v>2</v>
      </c>
      <c r="D77" s="127">
        <v>3</v>
      </c>
      <c r="E77" s="128">
        <v>4010000000</v>
      </c>
      <c r="F77" s="129"/>
      <c r="G77" s="117">
        <f t="shared" si="2"/>
        <v>0</v>
      </c>
      <c r="H77" s="117">
        <f t="shared" si="2"/>
        <v>700.5</v>
      </c>
      <c r="I77" s="117">
        <f t="shared" si="2"/>
        <v>700.5</v>
      </c>
      <c r="J77" s="117">
        <f t="shared" si="2"/>
        <v>700.5</v>
      </c>
    </row>
    <row r="78" spans="1:10" ht="37.5" customHeight="1">
      <c r="A78" s="102" t="s">
        <v>166</v>
      </c>
      <c r="B78" s="47">
        <v>650</v>
      </c>
      <c r="C78" s="115">
        <v>2</v>
      </c>
      <c r="D78" s="127">
        <v>3</v>
      </c>
      <c r="E78" s="128">
        <v>4010051180</v>
      </c>
      <c r="F78" s="129"/>
      <c r="G78" s="117"/>
      <c r="H78" s="117">
        <f>H81+H79</f>
        <v>700.5</v>
      </c>
      <c r="I78" s="117">
        <f>I81+I79</f>
        <v>700.5</v>
      </c>
      <c r="J78" s="117">
        <f>J81+J79</f>
        <v>700.5</v>
      </c>
    </row>
    <row r="79" spans="1:10" ht="81.75" customHeight="1">
      <c r="A79" s="90" t="s">
        <v>57</v>
      </c>
      <c r="B79" s="47">
        <v>650</v>
      </c>
      <c r="C79" s="115">
        <v>2</v>
      </c>
      <c r="D79" s="127">
        <v>3</v>
      </c>
      <c r="E79" s="128">
        <v>4010051180</v>
      </c>
      <c r="F79" s="129">
        <v>100</v>
      </c>
      <c r="G79" s="117">
        <f>G80</f>
        <v>0</v>
      </c>
      <c r="H79" s="117">
        <f>H80</f>
        <v>661.4</v>
      </c>
      <c r="I79" s="117">
        <f>I80</f>
        <v>661.4</v>
      </c>
      <c r="J79" s="117">
        <f>J80</f>
        <v>661.4</v>
      </c>
    </row>
    <row r="80" spans="1:10" ht="31.5" customHeight="1">
      <c r="A80" s="90" t="s">
        <v>58</v>
      </c>
      <c r="B80" s="47">
        <v>650</v>
      </c>
      <c r="C80" s="115">
        <v>2</v>
      </c>
      <c r="D80" s="127">
        <v>3</v>
      </c>
      <c r="E80" s="128">
        <v>4010051180</v>
      </c>
      <c r="F80" s="129">
        <v>120</v>
      </c>
      <c r="G80" s="117"/>
      <c r="H80" s="117">
        <v>661.4</v>
      </c>
      <c r="I80" s="117">
        <v>661.4</v>
      </c>
      <c r="J80" s="117">
        <v>661.4</v>
      </c>
    </row>
    <row r="81" spans="1:10" ht="30" customHeight="1">
      <c r="A81" s="90" t="s">
        <v>115</v>
      </c>
      <c r="B81" s="47">
        <v>650</v>
      </c>
      <c r="C81" s="115">
        <v>2</v>
      </c>
      <c r="D81" s="127">
        <v>3</v>
      </c>
      <c r="E81" s="128">
        <v>4010051180</v>
      </c>
      <c r="F81" s="129">
        <v>200</v>
      </c>
      <c r="G81" s="117">
        <f>G82</f>
        <v>0</v>
      </c>
      <c r="H81" s="117">
        <f>H82</f>
        <v>39.1</v>
      </c>
      <c r="I81" s="117">
        <f>I82</f>
        <v>39.1</v>
      </c>
      <c r="J81" s="117">
        <f>J82</f>
        <v>39.1</v>
      </c>
    </row>
    <row r="82" spans="1:10" ht="36" customHeight="1">
      <c r="A82" s="90" t="s">
        <v>97</v>
      </c>
      <c r="B82" s="47">
        <v>650</v>
      </c>
      <c r="C82" s="115">
        <v>2</v>
      </c>
      <c r="D82" s="127">
        <v>3</v>
      </c>
      <c r="E82" s="128">
        <v>4010051180</v>
      </c>
      <c r="F82" s="129">
        <v>240</v>
      </c>
      <c r="G82" s="117"/>
      <c r="H82" s="117">
        <v>39.1</v>
      </c>
      <c r="I82" s="117">
        <v>39.1</v>
      </c>
      <c r="J82" s="117">
        <v>39.1</v>
      </c>
    </row>
    <row r="83" spans="1:10" ht="25.5" customHeight="1">
      <c r="A83" s="122" t="s">
        <v>55</v>
      </c>
      <c r="B83" s="47">
        <v>650</v>
      </c>
      <c r="C83" s="123">
        <v>3</v>
      </c>
      <c r="D83" s="124"/>
      <c r="E83" s="126"/>
      <c r="F83" s="126"/>
      <c r="G83" s="119">
        <f>G84+G95+G105</f>
        <v>3693.7</v>
      </c>
      <c r="H83" s="119">
        <f>H84+H95+H105</f>
        <v>1306.2000000000003</v>
      </c>
      <c r="I83" s="119">
        <f>I84+I105</f>
        <v>468.6</v>
      </c>
      <c r="J83" s="119">
        <f>J84</f>
        <v>432.6</v>
      </c>
    </row>
    <row r="84" spans="1:10" ht="22.5" customHeight="1">
      <c r="A84" s="136" t="s">
        <v>65</v>
      </c>
      <c r="B84" s="47">
        <v>650</v>
      </c>
      <c r="C84" s="137">
        <v>3</v>
      </c>
      <c r="D84" s="138">
        <v>4</v>
      </c>
      <c r="E84" s="145"/>
      <c r="F84" s="139"/>
      <c r="G84" s="140">
        <f aca="true" t="shared" si="3" ref="G84:I85">G85</f>
        <v>432.6</v>
      </c>
      <c r="H84" s="140">
        <f t="shared" si="3"/>
        <v>432.6</v>
      </c>
      <c r="I84" s="117">
        <f t="shared" si="3"/>
        <v>432.6</v>
      </c>
      <c r="J84" s="117">
        <f>J85</f>
        <v>432.6</v>
      </c>
    </row>
    <row r="85" spans="1:10" ht="21" customHeight="1">
      <c r="A85" s="97" t="s">
        <v>79</v>
      </c>
      <c r="B85" s="47">
        <v>650</v>
      </c>
      <c r="C85" s="115">
        <v>3</v>
      </c>
      <c r="D85" s="127">
        <v>4</v>
      </c>
      <c r="E85" s="106" t="s">
        <v>128</v>
      </c>
      <c r="F85" s="126"/>
      <c r="G85" s="117">
        <f t="shared" si="3"/>
        <v>432.6</v>
      </c>
      <c r="H85" s="117">
        <f t="shared" si="3"/>
        <v>432.6</v>
      </c>
      <c r="I85" s="117">
        <f t="shared" si="3"/>
        <v>432.6</v>
      </c>
      <c r="J85" s="117">
        <f>J86</f>
        <v>432.6</v>
      </c>
    </row>
    <row r="86" spans="1:10" ht="39.75" customHeight="1">
      <c r="A86" s="90" t="s">
        <v>78</v>
      </c>
      <c r="B86" s="47">
        <v>650</v>
      </c>
      <c r="C86" s="115">
        <v>3</v>
      </c>
      <c r="D86" s="127">
        <v>4</v>
      </c>
      <c r="E86" s="106" t="s">
        <v>141</v>
      </c>
      <c r="F86" s="126"/>
      <c r="G86" s="117">
        <f>G88+G90</f>
        <v>432.6</v>
      </c>
      <c r="H86" s="117">
        <f>H88+H90</f>
        <v>432.6</v>
      </c>
      <c r="I86" s="140">
        <f>I87+I90</f>
        <v>432.6</v>
      </c>
      <c r="J86" s="140">
        <f>J87+J90</f>
        <v>432.6</v>
      </c>
    </row>
    <row r="87" spans="1:10" ht="44.25" customHeight="1">
      <c r="A87" s="112" t="s">
        <v>167</v>
      </c>
      <c r="B87" s="47">
        <v>650</v>
      </c>
      <c r="C87" s="141">
        <v>3</v>
      </c>
      <c r="D87" s="142">
        <v>4</v>
      </c>
      <c r="E87" s="106" t="s">
        <v>142</v>
      </c>
      <c r="F87" s="146"/>
      <c r="G87" s="144">
        <f>G88+G90</f>
        <v>432.6</v>
      </c>
      <c r="H87" s="144">
        <f aca="true" t="shared" si="4" ref="H87:J88">H88</f>
        <v>296.8</v>
      </c>
      <c r="I87" s="144">
        <f t="shared" si="4"/>
        <v>296.8</v>
      </c>
      <c r="J87" s="144">
        <f t="shared" si="4"/>
        <v>296.8</v>
      </c>
    </row>
    <row r="88" spans="1:10" ht="36.75" customHeight="1">
      <c r="A88" s="112" t="s">
        <v>57</v>
      </c>
      <c r="B88" s="47">
        <v>650</v>
      </c>
      <c r="C88" s="115">
        <v>3</v>
      </c>
      <c r="D88" s="127">
        <v>4</v>
      </c>
      <c r="E88" s="106" t="s">
        <v>142</v>
      </c>
      <c r="F88" s="129">
        <v>100</v>
      </c>
      <c r="G88" s="117">
        <f>G89</f>
        <v>296.8</v>
      </c>
      <c r="H88" s="117">
        <f t="shared" si="4"/>
        <v>296.8</v>
      </c>
      <c r="I88" s="117">
        <f t="shared" si="4"/>
        <v>296.8</v>
      </c>
      <c r="J88" s="117">
        <f t="shared" si="4"/>
        <v>296.8</v>
      </c>
    </row>
    <row r="89" spans="1:10" ht="37.5" customHeight="1">
      <c r="A89" s="112" t="s">
        <v>58</v>
      </c>
      <c r="B89" s="47">
        <v>650</v>
      </c>
      <c r="C89" s="115">
        <v>3</v>
      </c>
      <c r="D89" s="127">
        <v>4</v>
      </c>
      <c r="E89" s="106" t="s">
        <v>142</v>
      </c>
      <c r="F89" s="129">
        <v>120</v>
      </c>
      <c r="G89" s="117">
        <v>296.8</v>
      </c>
      <c r="H89" s="117">
        <v>296.8</v>
      </c>
      <c r="I89" s="117">
        <v>296.8</v>
      </c>
      <c r="J89" s="117">
        <v>296.8</v>
      </c>
    </row>
    <row r="90" spans="1:10" ht="63" customHeight="1">
      <c r="A90" s="112" t="s">
        <v>168</v>
      </c>
      <c r="B90" s="47">
        <v>650</v>
      </c>
      <c r="C90" s="115">
        <v>3</v>
      </c>
      <c r="D90" s="127">
        <v>4</v>
      </c>
      <c r="E90" s="111" t="s">
        <v>143</v>
      </c>
      <c r="F90" s="129"/>
      <c r="G90" s="117">
        <f>G93+G91</f>
        <v>135.8</v>
      </c>
      <c r="H90" s="117">
        <f>H93+H91</f>
        <v>135.8</v>
      </c>
      <c r="I90" s="117">
        <f>I93+I91</f>
        <v>135.8</v>
      </c>
      <c r="J90" s="117">
        <f>J93+J91</f>
        <v>135.8</v>
      </c>
    </row>
    <row r="91" spans="1:10" ht="86.25" customHeight="1">
      <c r="A91" s="112" t="s">
        <v>57</v>
      </c>
      <c r="B91" s="47">
        <v>650</v>
      </c>
      <c r="C91" s="115">
        <v>3</v>
      </c>
      <c r="D91" s="127">
        <v>4</v>
      </c>
      <c r="E91" s="111" t="s">
        <v>143</v>
      </c>
      <c r="F91" s="129">
        <v>100</v>
      </c>
      <c r="G91" s="117">
        <f>G92</f>
        <v>82.9</v>
      </c>
      <c r="H91" s="117">
        <f>H92</f>
        <v>82.9</v>
      </c>
      <c r="I91" s="117">
        <f>I92</f>
        <v>82.9</v>
      </c>
      <c r="J91" s="117">
        <f>J92</f>
        <v>82.9</v>
      </c>
    </row>
    <row r="92" spans="1:10" ht="40.5" customHeight="1">
      <c r="A92" s="112" t="s">
        <v>58</v>
      </c>
      <c r="B92" s="47">
        <v>650</v>
      </c>
      <c r="C92" s="115">
        <v>3</v>
      </c>
      <c r="D92" s="127">
        <v>4</v>
      </c>
      <c r="E92" s="111" t="s">
        <v>143</v>
      </c>
      <c r="F92" s="129">
        <v>120</v>
      </c>
      <c r="G92" s="117">
        <v>82.9</v>
      </c>
      <c r="H92" s="117">
        <v>82.9</v>
      </c>
      <c r="I92" s="117">
        <v>82.9</v>
      </c>
      <c r="J92" s="117">
        <v>82.9</v>
      </c>
    </row>
    <row r="93" spans="1:10" ht="26.25" customHeight="1">
      <c r="A93" s="90" t="s">
        <v>115</v>
      </c>
      <c r="B93" s="47">
        <v>650</v>
      </c>
      <c r="C93" s="115">
        <v>3</v>
      </c>
      <c r="D93" s="127">
        <v>4</v>
      </c>
      <c r="E93" s="111" t="s">
        <v>143</v>
      </c>
      <c r="F93" s="129">
        <v>200</v>
      </c>
      <c r="G93" s="117">
        <v>52.9</v>
      </c>
      <c r="H93" s="117">
        <v>52.9</v>
      </c>
      <c r="I93" s="117">
        <v>52.9</v>
      </c>
      <c r="J93" s="117">
        <v>52.9</v>
      </c>
    </row>
    <row r="94" spans="1:10" ht="42" customHeight="1">
      <c r="A94" s="90" t="s">
        <v>97</v>
      </c>
      <c r="B94" s="47">
        <v>650</v>
      </c>
      <c r="C94" s="115">
        <v>3</v>
      </c>
      <c r="D94" s="127">
        <v>4</v>
      </c>
      <c r="E94" s="111" t="s">
        <v>143</v>
      </c>
      <c r="F94" s="129">
        <v>240</v>
      </c>
      <c r="G94" s="117">
        <v>52.9</v>
      </c>
      <c r="H94" s="117">
        <v>52.9</v>
      </c>
      <c r="I94" s="117">
        <v>52.9</v>
      </c>
      <c r="J94" s="117">
        <v>52.9</v>
      </c>
    </row>
    <row r="95" spans="1:10" ht="43.5" customHeight="1">
      <c r="A95" s="181" t="s">
        <v>147</v>
      </c>
      <c r="B95" s="47">
        <v>650</v>
      </c>
      <c r="C95" s="151">
        <v>3</v>
      </c>
      <c r="D95" s="152">
        <v>10</v>
      </c>
      <c r="E95" s="146"/>
      <c r="F95" s="146"/>
      <c r="G95" s="153">
        <f>G102+G96+G99</f>
        <v>3225.1</v>
      </c>
      <c r="H95" s="153">
        <f>H102+H96+H99</f>
        <v>822.2</v>
      </c>
      <c r="I95" s="117"/>
      <c r="J95" s="117"/>
    </row>
    <row r="96" spans="1:10" ht="47.25" customHeight="1">
      <c r="A96" s="170" t="s">
        <v>131</v>
      </c>
      <c r="B96" s="47">
        <v>650</v>
      </c>
      <c r="C96" s="171">
        <v>3</v>
      </c>
      <c r="D96" s="172">
        <v>10</v>
      </c>
      <c r="E96" s="174">
        <v>4020089141</v>
      </c>
      <c r="F96" s="175"/>
      <c r="G96" s="176">
        <f>G97</f>
        <v>276.6</v>
      </c>
      <c r="H96" s="176">
        <f>H97</f>
        <v>276.6</v>
      </c>
      <c r="I96" s="117"/>
      <c r="J96" s="117"/>
    </row>
    <row r="97" spans="1:10" ht="30.75" customHeight="1">
      <c r="A97" s="170" t="s">
        <v>115</v>
      </c>
      <c r="B97" s="47">
        <v>650</v>
      </c>
      <c r="C97" s="177">
        <v>3</v>
      </c>
      <c r="D97" s="178">
        <v>10</v>
      </c>
      <c r="E97" s="174">
        <v>4020089141</v>
      </c>
      <c r="F97" s="179">
        <v>200</v>
      </c>
      <c r="G97" s="180">
        <f>G98</f>
        <v>276.6</v>
      </c>
      <c r="H97" s="180">
        <f>H98</f>
        <v>276.6</v>
      </c>
      <c r="I97" s="54"/>
      <c r="J97" s="54"/>
    </row>
    <row r="98" spans="1:10" ht="36.75" customHeight="1">
      <c r="A98" s="170" t="s">
        <v>97</v>
      </c>
      <c r="B98" s="47">
        <v>650</v>
      </c>
      <c r="C98" s="171">
        <v>3</v>
      </c>
      <c r="D98" s="172">
        <v>10</v>
      </c>
      <c r="E98" s="174">
        <v>4020089141</v>
      </c>
      <c r="F98" s="174">
        <v>240</v>
      </c>
      <c r="G98" s="176">
        <v>276.6</v>
      </c>
      <c r="H98" s="176">
        <v>276.6</v>
      </c>
      <c r="I98" s="53"/>
      <c r="J98" s="54"/>
    </row>
    <row r="99" spans="1:10" ht="28.5" customHeight="1">
      <c r="A99" s="170" t="s">
        <v>180</v>
      </c>
      <c r="B99" s="47">
        <v>650</v>
      </c>
      <c r="C99" s="171">
        <v>3</v>
      </c>
      <c r="D99" s="172">
        <v>10</v>
      </c>
      <c r="E99" s="174">
        <v>4020089142</v>
      </c>
      <c r="F99" s="191"/>
      <c r="G99" s="192">
        <f>G100</f>
        <v>2807.5</v>
      </c>
      <c r="H99" s="192">
        <f>H100</f>
        <v>0</v>
      </c>
      <c r="I99" s="117"/>
      <c r="J99" s="53"/>
    </row>
    <row r="100" spans="1:10" ht="31.5" customHeight="1">
      <c r="A100" s="170" t="s">
        <v>115</v>
      </c>
      <c r="B100" s="47">
        <v>650</v>
      </c>
      <c r="C100" s="177">
        <v>3</v>
      </c>
      <c r="D100" s="178">
        <v>10</v>
      </c>
      <c r="E100" s="174">
        <v>4020089142</v>
      </c>
      <c r="F100" s="191">
        <v>200</v>
      </c>
      <c r="G100" s="192">
        <f>G101</f>
        <v>2807.5</v>
      </c>
      <c r="H100" s="192">
        <f>H101</f>
        <v>0</v>
      </c>
      <c r="I100" s="117"/>
      <c r="J100" s="54"/>
    </row>
    <row r="101" spans="1:10" ht="24" customHeight="1">
      <c r="A101" s="170" t="s">
        <v>97</v>
      </c>
      <c r="B101" s="47">
        <v>650</v>
      </c>
      <c r="C101" s="171">
        <v>3</v>
      </c>
      <c r="D101" s="172">
        <v>10</v>
      </c>
      <c r="E101" s="174">
        <v>4020089142</v>
      </c>
      <c r="F101" s="191">
        <v>240</v>
      </c>
      <c r="G101" s="192">
        <v>2807.5</v>
      </c>
      <c r="H101" s="192">
        <v>0</v>
      </c>
      <c r="I101" s="117"/>
      <c r="J101" s="54"/>
    </row>
    <row r="102" spans="1:10" ht="25.5" customHeight="1">
      <c r="A102" s="99" t="s">
        <v>86</v>
      </c>
      <c r="B102" s="47">
        <v>650</v>
      </c>
      <c r="C102" s="141">
        <v>3</v>
      </c>
      <c r="D102" s="142">
        <v>10</v>
      </c>
      <c r="E102" s="129">
        <v>4020099990</v>
      </c>
      <c r="F102" s="143"/>
      <c r="G102" s="144">
        <f>G103</f>
        <v>141</v>
      </c>
      <c r="H102" s="144">
        <f>H103</f>
        <v>545.6</v>
      </c>
      <c r="I102" s="117"/>
      <c r="J102" s="54"/>
    </row>
    <row r="103" spans="1:10" ht="35.25" customHeight="1">
      <c r="A103" s="99" t="s">
        <v>115</v>
      </c>
      <c r="B103" s="47">
        <v>650</v>
      </c>
      <c r="C103" s="141">
        <v>3</v>
      </c>
      <c r="D103" s="142">
        <v>10</v>
      </c>
      <c r="E103" s="129">
        <v>4020099990</v>
      </c>
      <c r="F103" s="143">
        <v>200</v>
      </c>
      <c r="G103" s="144">
        <f>G104</f>
        <v>141</v>
      </c>
      <c r="H103" s="144">
        <f>H104</f>
        <v>545.6</v>
      </c>
      <c r="I103" s="117"/>
      <c r="J103" s="54"/>
    </row>
    <row r="104" spans="1:10" ht="39.75" customHeight="1">
      <c r="A104" s="90" t="s">
        <v>97</v>
      </c>
      <c r="B104" s="47">
        <v>650</v>
      </c>
      <c r="C104" s="141">
        <v>3</v>
      </c>
      <c r="D104" s="142">
        <v>10</v>
      </c>
      <c r="E104" s="129">
        <v>4020099990</v>
      </c>
      <c r="F104" s="143">
        <v>240</v>
      </c>
      <c r="G104" s="144">
        <v>141</v>
      </c>
      <c r="H104" s="144">
        <v>545.6</v>
      </c>
      <c r="I104" s="119"/>
      <c r="J104" s="54"/>
    </row>
    <row r="105" spans="1:10" ht="46.5" customHeight="1">
      <c r="A105" s="158" t="s">
        <v>96</v>
      </c>
      <c r="B105" s="47">
        <v>650</v>
      </c>
      <c r="C105" s="123">
        <v>3</v>
      </c>
      <c r="D105" s="124">
        <v>14</v>
      </c>
      <c r="E105" s="126"/>
      <c r="F105" s="126"/>
      <c r="G105" s="119">
        <f aca="true" t="shared" si="5" ref="G105:I106">G106</f>
        <v>36</v>
      </c>
      <c r="H105" s="119">
        <f t="shared" si="5"/>
        <v>51.4</v>
      </c>
      <c r="I105" s="119">
        <f t="shared" si="5"/>
        <v>36</v>
      </c>
      <c r="J105" s="54"/>
    </row>
    <row r="106" spans="1:10" ht="51" customHeight="1">
      <c r="A106" s="102" t="s">
        <v>186</v>
      </c>
      <c r="B106" s="47">
        <v>650</v>
      </c>
      <c r="C106" s="150">
        <v>3</v>
      </c>
      <c r="D106" s="150">
        <v>14</v>
      </c>
      <c r="E106" s="149" t="s">
        <v>148</v>
      </c>
      <c r="F106" s="129"/>
      <c r="G106" s="117">
        <f t="shared" si="5"/>
        <v>36</v>
      </c>
      <c r="H106" s="117">
        <f t="shared" si="5"/>
        <v>51.4</v>
      </c>
      <c r="I106" s="117">
        <f t="shared" si="5"/>
        <v>36</v>
      </c>
      <c r="J106" s="54"/>
    </row>
    <row r="107" spans="1:10" ht="49.5" customHeight="1">
      <c r="A107" s="102" t="s">
        <v>149</v>
      </c>
      <c r="B107" s="47">
        <v>650</v>
      </c>
      <c r="C107" s="150">
        <v>3</v>
      </c>
      <c r="D107" s="150">
        <v>14</v>
      </c>
      <c r="E107" s="149" t="s">
        <v>150</v>
      </c>
      <c r="F107" s="129"/>
      <c r="G107" s="117">
        <f>G108+G111</f>
        <v>36</v>
      </c>
      <c r="H107" s="117">
        <f>H108+H111</f>
        <v>51.4</v>
      </c>
      <c r="I107" s="117">
        <f>I108+I111</f>
        <v>36</v>
      </c>
      <c r="J107" s="54"/>
    </row>
    <row r="108" spans="1:10" ht="25.5" customHeight="1">
      <c r="A108" s="102" t="s">
        <v>132</v>
      </c>
      <c r="B108" s="47">
        <v>650</v>
      </c>
      <c r="C108" s="150">
        <v>3</v>
      </c>
      <c r="D108" s="150">
        <v>14</v>
      </c>
      <c r="E108" s="149" t="s">
        <v>151</v>
      </c>
      <c r="F108" s="129"/>
      <c r="G108" s="117">
        <f aca="true" t="shared" si="6" ref="G108:I109">G109</f>
        <v>36</v>
      </c>
      <c r="H108" s="117">
        <f t="shared" si="6"/>
        <v>36</v>
      </c>
      <c r="I108" s="117">
        <f t="shared" si="6"/>
        <v>36</v>
      </c>
      <c r="J108" s="54"/>
    </row>
    <row r="109" spans="1:10" ht="73.5" customHeight="1">
      <c r="A109" s="102" t="s">
        <v>57</v>
      </c>
      <c r="B109" s="47">
        <v>650</v>
      </c>
      <c r="C109" s="150">
        <v>3</v>
      </c>
      <c r="D109" s="150">
        <v>14</v>
      </c>
      <c r="E109" s="149" t="s">
        <v>151</v>
      </c>
      <c r="F109" s="129">
        <v>100</v>
      </c>
      <c r="G109" s="117">
        <f t="shared" si="6"/>
        <v>36</v>
      </c>
      <c r="H109" s="117">
        <f t="shared" si="6"/>
        <v>36</v>
      </c>
      <c r="I109" s="117">
        <f t="shared" si="6"/>
        <v>36</v>
      </c>
      <c r="J109" s="46"/>
    </row>
    <row r="110" spans="1:10" ht="30" customHeight="1">
      <c r="A110" s="102" t="s">
        <v>58</v>
      </c>
      <c r="B110" s="47">
        <v>650</v>
      </c>
      <c r="C110" s="150">
        <v>3</v>
      </c>
      <c r="D110" s="150">
        <v>14</v>
      </c>
      <c r="E110" s="149" t="s">
        <v>151</v>
      </c>
      <c r="F110" s="129">
        <v>120</v>
      </c>
      <c r="G110" s="117">
        <v>36</v>
      </c>
      <c r="H110" s="117">
        <v>36</v>
      </c>
      <c r="I110" s="117">
        <v>36</v>
      </c>
      <c r="J110" s="33"/>
    </row>
    <row r="111" spans="1:10" ht="35.25" customHeight="1">
      <c r="A111" s="102" t="s">
        <v>132</v>
      </c>
      <c r="B111" s="47">
        <v>650</v>
      </c>
      <c r="C111" s="150">
        <v>3</v>
      </c>
      <c r="D111" s="150">
        <v>14</v>
      </c>
      <c r="E111" s="149" t="s">
        <v>152</v>
      </c>
      <c r="F111" s="129"/>
      <c r="G111" s="117">
        <f>G112</f>
        <v>0</v>
      </c>
      <c r="H111" s="117">
        <f>H112</f>
        <v>15.4</v>
      </c>
      <c r="I111" s="54"/>
      <c r="J111" s="33"/>
    </row>
    <row r="112" spans="1:10" ht="81" customHeight="1">
      <c r="A112" s="102" t="s">
        <v>57</v>
      </c>
      <c r="B112" s="47">
        <v>650</v>
      </c>
      <c r="C112" s="150">
        <v>3</v>
      </c>
      <c r="D112" s="150">
        <v>14</v>
      </c>
      <c r="E112" s="149" t="s">
        <v>152</v>
      </c>
      <c r="F112" s="129">
        <v>100</v>
      </c>
      <c r="G112" s="117">
        <f>G113</f>
        <v>0</v>
      </c>
      <c r="H112" s="117">
        <f>H113</f>
        <v>15.4</v>
      </c>
      <c r="I112" s="33"/>
      <c r="J112" s="33"/>
    </row>
    <row r="113" spans="1:10" ht="35.25" customHeight="1">
      <c r="A113" s="102" t="s">
        <v>58</v>
      </c>
      <c r="B113" s="47">
        <v>650</v>
      </c>
      <c r="C113" s="150">
        <v>3</v>
      </c>
      <c r="D113" s="150">
        <v>14</v>
      </c>
      <c r="E113" s="149" t="s">
        <v>152</v>
      </c>
      <c r="F113" s="129">
        <v>120</v>
      </c>
      <c r="G113" s="117"/>
      <c r="H113" s="117">
        <v>15.4</v>
      </c>
      <c r="I113" s="54"/>
      <c r="J113" s="33"/>
    </row>
    <row r="114" spans="1:10" ht="17.25" customHeight="1">
      <c r="A114" s="122" t="s">
        <v>43</v>
      </c>
      <c r="B114" s="47">
        <v>650</v>
      </c>
      <c r="C114" s="123">
        <v>4</v>
      </c>
      <c r="D114" s="124"/>
      <c r="E114" s="125"/>
      <c r="F114" s="126"/>
      <c r="G114" s="119" t="e">
        <f>G125+G131+#REF!+G151+G116</f>
        <v>#REF!</v>
      </c>
      <c r="H114" s="119">
        <f>H125+H131+H151+H116+H121</f>
        <v>63865.59999999999</v>
      </c>
      <c r="I114" s="54"/>
      <c r="J114" s="33"/>
    </row>
    <row r="115" spans="1:10" ht="21.75" customHeight="1">
      <c r="A115" s="122" t="s">
        <v>126</v>
      </c>
      <c r="B115" s="47">
        <v>650</v>
      </c>
      <c r="C115" s="123">
        <v>4</v>
      </c>
      <c r="D115" s="124">
        <v>1</v>
      </c>
      <c r="E115" s="125"/>
      <c r="F115" s="126"/>
      <c r="G115" s="119">
        <f aca="true" t="shared" si="7" ref="G115:H119">G116</f>
        <v>945.7</v>
      </c>
      <c r="H115" s="119">
        <f t="shared" si="7"/>
        <v>2211.7</v>
      </c>
      <c r="I115" s="54"/>
      <c r="J115" s="33"/>
    </row>
    <row r="116" spans="1:10" ht="46.5" customHeight="1">
      <c r="A116" s="90" t="s">
        <v>170</v>
      </c>
      <c r="B116" s="47">
        <v>650</v>
      </c>
      <c r="C116" s="115">
        <v>4</v>
      </c>
      <c r="D116" s="127">
        <v>1</v>
      </c>
      <c r="E116" s="128">
        <v>4060089191</v>
      </c>
      <c r="F116" s="129"/>
      <c r="G116" s="117">
        <f t="shared" si="7"/>
        <v>945.7</v>
      </c>
      <c r="H116" s="117">
        <f t="shared" si="7"/>
        <v>2211.7</v>
      </c>
      <c r="I116" s="53"/>
      <c r="J116" s="33"/>
    </row>
    <row r="117" spans="1:10" ht="33.75" customHeight="1">
      <c r="A117" s="90" t="s">
        <v>133</v>
      </c>
      <c r="B117" s="47">
        <v>650</v>
      </c>
      <c r="C117" s="115">
        <v>4</v>
      </c>
      <c r="D117" s="127">
        <v>1</v>
      </c>
      <c r="E117" s="128">
        <v>4060089191</v>
      </c>
      <c r="F117" s="129"/>
      <c r="G117" s="117">
        <f t="shared" si="7"/>
        <v>945.7</v>
      </c>
      <c r="H117" s="117">
        <f t="shared" si="7"/>
        <v>2211.7</v>
      </c>
      <c r="I117" s="54"/>
      <c r="J117" s="33"/>
    </row>
    <row r="118" spans="1:10" ht="26.25" customHeight="1">
      <c r="A118" s="103" t="s">
        <v>59</v>
      </c>
      <c r="B118" s="47">
        <v>650</v>
      </c>
      <c r="C118" s="115">
        <v>4</v>
      </c>
      <c r="D118" s="127">
        <v>1</v>
      </c>
      <c r="E118" s="128">
        <v>4060089191</v>
      </c>
      <c r="F118" s="129">
        <v>800</v>
      </c>
      <c r="G118" s="117">
        <f t="shared" si="7"/>
        <v>945.7</v>
      </c>
      <c r="H118" s="117">
        <f t="shared" si="7"/>
        <v>2211.7</v>
      </c>
      <c r="I118" s="54"/>
      <c r="J118" s="33"/>
    </row>
    <row r="119" spans="1:10" ht="68.25" customHeight="1">
      <c r="A119" s="116" t="s">
        <v>123</v>
      </c>
      <c r="B119" s="47">
        <v>650</v>
      </c>
      <c r="C119" s="115">
        <v>4</v>
      </c>
      <c r="D119" s="127">
        <v>1</v>
      </c>
      <c r="E119" s="128">
        <v>4060089191</v>
      </c>
      <c r="F119" s="129">
        <v>810</v>
      </c>
      <c r="G119" s="117">
        <f t="shared" si="7"/>
        <v>945.7</v>
      </c>
      <c r="H119" s="117">
        <f t="shared" si="7"/>
        <v>2211.7</v>
      </c>
      <c r="I119" s="33"/>
      <c r="J119" s="33"/>
    </row>
    <row r="120" spans="1:10" ht="62.25" customHeight="1">
      <c r="A120" s="102" t="s">
        <v>124</v>
      </c>
      <c r="B120" s="47">
        <v>650</v>
      </c>
      <c r="C120" s="115">
        <v>4</v>
      </c>
      <c r="D120" s="127">
        <v>1</v>
      </c>
      <c r="E120" s="128">
        <v>4060089191</v>
      </c>
      <c r="F120" s="129">
        <v>811</v>
      </c>
      <c r="G120" s="117">
        <v>945.7</v>
      </c>
      <c r="H120" s="117">
        <v>2211.7</v>
      </c>
      <c r="I120" s="54"/>
      <c r="J120" s="54"/>
    </row>
    <row r="121" spans="1:10" ht="20.25" customHeight="1">
      <c r="A121" s="118" t="s">
        <v>192</v>
      </c>
      <c r="B121" s="52">
        <v>650</v>
      </c>
      <c r="C121" s="123">
        <v>4</v>
      </c>
      <c r="D121" s="124">
        <v>5</v>
      </c>
      <c r="E121" s="125"/>
      <c r="F121" s="126"/>
      <c r="G121" s="119"/>
      <c r="H121" s="119">
        <v>400</v>
      </c>
      <c r="I121" s="54"/>
      <c r="J121" s="54"/>
    </row>
    <row r="122" spans="1:10" ht="40.5" customHeight="1">
      <c r="A122" s="102" t="s">
        <v>203</v>
      </c>
      <c r="B122" s="47">
        <v>650</v>
      </c>
      <c r="C122" s="115">
        <v>4</v>
      </c>
      <c r="D122" s="127">
        <v>5</v>
      </c>
      <c r="E122" s="128">
        <v>4030089051</v>
      </c>
      <c r="F122" s="129"/>
      <c r="G122" s="117"/>
      <c r="H122" s="117">
        <v>400</v>
      </c>
      <c r="I122" s="54"/>
      <c r="J122" s="54"/>
    </row>
    <row r="123" spans="1:10" ht="37.5" customHeight="1">
      <c r="A123" s="90" t="s">
        <v>115</v>
      </c>
      <c r="B123" s="47">
        <v>650</v>
      </c>
      <c r="C123" s="115">
        <v>4</v>
      </c>
      <c r="D123" s="127">
        <v>5</v>
      </c>
      <c r="E123" s="128">
        <v>4030089051</v>
      </c>
      <c r="F123" s="129">
        <v>200</v>
      </c>
      <c r="G123" s="117"/>
      <c r="H123" s="117">
        <v>400</v>
      </c>
      <c r="I123" s="54"/>
      <c r="J123" s="54"/>
    </row>
    <row r="124" spans="1:10" ht="42" customHeight="1">
      <c r="A124" s="90" t="s">
        <v>97</v>
      </c>
      <c r="B124" s="47">
        <v>650</v>
      </c>
      <c r="C124" s="115">
        <v>4</v>
      </c>
      <c r="D124" s="127">
        <v>5</v>
      </c>
      <c r="E124" s="128">
        <v>4030089051</v>
      </c>
      <c r="F124" s="129">
        <v>240</v>
      </c>
      <c r="G124" s="117"/>
      <c r="H124" s="117">
        <v>400</v>
      </c>
      <c r="I124" s="54"/>
      <c r="J124" s="54"/>
    </row>
    <row r="125" spans="1:10" ht="21.75" customHeight="1">
      <c r="A125" s="122" t="s">
        <v>64</v>
      </c>
      <c r="B125" s="47">
        <v>650</v>
      </c>
      <c r="C125" s="123">
        <v>4</v>
      </c>
      <c r="D125" s="124">
        <v>8</v>
      </c>
      <c r="E125" s="125"/>
      <c r="F125" s="126"/>
      <c r="G125" s="119">
        <f aca="true" t="shared" si="8" ref="G125:H129">G126</f>
        <v>7973.5</v>
      </c>
      <c r="H125" s="119">
        <f t="shared" si="8"/>
        <v>9978.7</v>
      </c>
      <c r="I125" s="54"/>
      <c r="J125" s="54"/>
    </row>
    <row r="126" spans="1:10" ht="23.25" customHeight="1">
      <c r="A126" s="99" t="s">
        <v>80</v>
      </c>
      <c r="B126" s="47">
        <v>650</v>
      </c>
      <c r="C126" s="86" t="s">
        <v>81</v>
      </c>
      <c r="D126" s="86" t="s">
        <v>82</v>
      </c>
      <c r="E126" s="128">
        <v>4000000000</v>
      </c>
      <c r="F126" s="130"/>
      <c r="G126" s="117">
        <f>G127</f>
        <v>7973.5</v>
      </c>
      <c r="H126" s="117">
        <f>H127</f>
        <v>9978.7</v>
      </c>
      <c r="I126" s="54"/>
      <c r="J126" s="54"/>
    </row>
    <row r="127" spans="1:10" ht="26.25" customHeight="1">
      <c r="A127" s="90" t="s">
        <v>67</v>
      </c>
      <c r="B127" s="47">
        <v>650</v>
      </c>
      <c r="C127" s="86" t="s">
        <v>81</v>
      </c>
      <c r="D127" s="86" t="s">
        <v>82</v>
      </c>
      <c r="E127" s="128">
        <v>4030000000</v>
      </c>
      <c r="F127" s="87"/>
      <c r="G127" s="117">
        <f t="shared" si="8"/>
        <v>7973.5</v>
      </c>
      <c r="H127" s="117">
        <f t="shared" si="8"/>
        <v>9978.7</v>
      </c>
      <c r="I127" s="33"/>
      <c r="J127" s="33"/>
    </row>
    <row r="128" spans="1:10" ht="24" customHeight="1">
      <c r="A128" s="90" t="s">
        <v>102</v>
      </c>
      <c r="B128" s="47">
        <v>650</v>
      </c>
      <c r="C128" s="86" t="s">
        <v>81</v>
      </c>
      <c r="D128" s="86" t="s">
        <v>82</v>
      </c>
      <c r="E128" s="128">
        <v>4030099990</v>
      </c>
      <c r="F128" s="86"/>
      <c r="G128" s="117">
        <f t="shared" si="8"/>
        <v>7973.5</v>
      </c>
      <c r="H128" s="117">
        <f t="shared" si="8"/>
        <v>9978.7</v>
      </c>
      <c r="I128" s="53"/>
      <c r="J128" s="33"/>
    </row>
    <row r="129" spans="1:10" ht="37.5" customHeight="1">
      <c r="A129" s="90" t="s">
        <v>115</v>
      </c>
      <c r="B129" s="47">
        <v>650</v>
      </c>
      <c r="C129" s="86" t="s">
        <v>81</v>
      </c>
      <c r="D129" s="86" t="s">
        <v>82</v>
      </c>
      <c r="E129" s="128">
        <v>4030099990</v>
      </c>
      <c r="F129" s="87">
        <v>200</v>
      </c>
      <c r="G129" s="117">
        <f t="shared" si="8"/>
        <v>7973.5</v>
      </c>
      <c r="H129" s="117">
        <f t="shared" si="8"/>
        <v>9978.7</v>
      </c>
      <c r="I129" s="54"/>
      <c r="J129" s="33"/>
    </row>
    <row r="130" spans="1:10" ht="44.25" customHeight="1">
      <c r="A130" s="90" t="s">
        <v>97</v>
      </c>
      <c r="B130" s="47">
        <v>650</v>
      </c>
      <c r="C130" s="86" t="s">
        <v>81</v>
      </c>
      <c r="D130" s="86" t="s">
        <v>82</v>
      </c>
      <c r="E130" s="128">
        <v>4030099990</v>
      </c>
      <c r="F130" s="87">
        <v>240</v>
      </c>
      <c r="G130" s="117">
        <v>7973.5</v>
      </c>
      <c r="H130" s="117">
        <v>9978.7</v>
      </c>
      <c r="I130" s="54"/>
      <c r="J130" s="33"/>
    </row>
    <row r="131" spans="1:10" ht="24.75" customHeight="1">
      <c r="A131" s="122" t="s">
        <v>76</v>
      </c>
      <c r="B131" s="47">
        <v>650</v>
      </c>
      <c r="C131" s="123">
        <v>4</v>
      </c>
      <c r="D131" s="124">
        <v>9</v>
      </c>
      <c r="E131" s="125"/>
      <c r="F131" s="126"/>
      <c r="G131" s="119">
        <f>G132</f>
        <v>11687.1</v>
      </c>
      <c r="H131" s="119">
        <f>H132</f>
        <v>51075.2</v>
      </c>
      <c r="I131" s="53"/>
      <c r="J131" s="33"/>
    </row>
    <row r="132" spans="1:10" ht="81" customHeight="1">
      <c r="A132" s="90" t="s">
        <v>183</v>
      </c>
      <c r="B132" s="47">
        <v>650</v>
      </c>
      <c r="C132" s="115">
        <v>4</v>
      </c>
      <c r="D132" s="127">
        <v>9</v>
      </c>
      <c r="E132" s="131" t="s">
        <v>105</v>
      </c>
      <c r="F132" s="129"/>
      <c r="G132" s="117">
        <f>G146+G133</f>
        <v>11687.1</v>
      </c>
      <c r="H132" s="117">
        <f>H146+H133</f>
        <v>51075.2</v>
      </c>
      <c r="I132" s="54"/>
      <c r="J132" s="33"/>
    </row>
    <row r="133" spans="1:10" ht="101.25" customHeight="1">
      <c r="A133" s="90" t="s">
        <v>184</v>
      </c>
      <c r="B133" s="47">
        <v>650</v>
      </c>
      <c r="C133" s="115">
        <v>4</v>
      </c>
      <c r="D133" s="127">
        <v>9</v>
      </c>
      <c r="E133" s="131" t="s">
        <v>154</v>
      </c>
      <c r="F133" s="129"/>
      <c r="G133" s="117">
        <f>G143+G134</f>
        <v>3687.1</v>
      </c>
      <c r="H133" s="117">
        <f>H143+H134+H137+H140</f>
        <v>41080.7</v>
      </c>
      <c r="I133" s="54"/>
      <c r="J133" s="33"/>
    </row>
    <row r="134" spans="1:10" ht="32.25" customHeight="1">
      <c r="A134" s="170" t="s">
        <v>171</v>
      </c>
      <c r="B134" s="47">
        <v>650</v>
      </c>
      <c r="C134" s="171">
        <v>4</v>
      </c>
      <c r="D134" s="172">
        <v>9</v>
      </c>
      <c r="E134" s="173" t="s">
        <v>160</v>
      </c>
      <c r="F134" s="174"/>
      <c r="G134" s="117">
        <f>G135</f>
        <v>1483</v>
      </c>
      <c r="H134" s="117">
        <f>H135</f>
        <v>1483</v>
      </c>
      <c r="I134" s="54"/>
      <c r="J134" s="33"/>
    </row>
    <row r="135" spans="1:10" ht="36" customHeight="1">
      <c r="A135" s="170" t="s">
        <v>115</v>
      </c>
      <c r="B135" s="47">
        <v>650</v>
      </c>
      <c r="C135" s="171">
        <v>4</v>
      </c>
      <c r="D135" s="172">
        <v>9</v>
      </c>
      <c r="E135" s="173" t="s">
        <v>160</v>
      </c>
      <c r="F135" s="174">
        <v>200</v>
      </c>
      <c r="G135" s="117">
        <f>G136</f>
        <v>1483</v>
      </c>
      <c r="H135" s="117">
        <f>H136</f>
        <v>1483</v>
      </c>
      <c r="I135" s="33"/>
      <c r="J135" s="33"/>
    </row>
    <row r="136" spans="1:10" ht="39" customHeight="1">
      <c r="A136" s="170" t="s">
        <v>97</v>
      </c>
      <c r="B136" s="47">
        <v>650</v>
      </c>
      <c r="C136" s="171">
        <v>4</v>
      </c>
      <c r="D136" s="172">
        <v>9</v>
      </c>
      <c r="E136" s="173" t="s">
        <v>160</v>
      </c>
      <c r="F136" s="174">
        <v>240</v>
      </c>
      <c r="G136" s="117">
        <v>1483</v>
      </c>
      <c r="H136" s="117">
        <v>1483</v>
      </c>
      <c r="I136" s="33"/>
      <c r="J136" s="33"/>
    </row>
    <row r="137" spans="1:10" ht="48.75" customHeight="1">
      <c r="A137" s="198" t="s">
        <v>196</v>
      </c>
      <c r="B137" s="47">
        <v>650</v>
      </c>
      <c r="C137" s="171">
        <v>4</v>
      </c>
      <c r="D137" s="172">
        <v>9</v>
      </c>
      <c r="E137" s="173" t="s">
        <v>194</v>
      </c>
      <c r="F137" s="174"/>
      <c r="G137" s="117">
        <f>G138</f>
        <v>16487.3</v>
      </c>
      <c r="H137" s="117">
        <f>H138</f>
        <v>16487.3</v>
      </c>
      <c r="I137" s="117"/>
      <c r="J137" s="33"/>
    </row>
    <row r="138" spans="1:10" ht="34.5" customHeight="1">
      <c r="A138" s="170" t="s">
        <v>115</v>
      </c>
      <c r="B138" s="47">
        <v>650</v>
      </c>
      <c r="C138" s="171">
        <v>4</v>
      </c>
      <c r="D138" s="172">
        <v>9</v>
      </c>
      <c r="E138" s="173" t="s">
        <v>194</v>
      </c>
      <c r="F138" s="174">
        <v>200</v>
      </c>
      <c r="G138" s="117">
        <f>G139</f>
        <v>16487.3</v>
      </c>
      <c r="H138" s="117">
        <f>H139</f>
        <v>16487.3</v>
      </c>
      <c r="I138" s="117"/>
      <c r="J138" s="33"/>
    </row>
    <row r="139" spans="1:10" ht="39" customHeight="1">
      <c r="A139" s="170" t="s">
        <v>97</v>
      </c>
      <c r="B139" s="47">
        <v>650</v>
      </c>
      <c r="C139" s="171">
        <v>4</v>
      </c>
      <c r="D139" s="172">
        <v>9</v>
      </c>
      <c r="E139" s="173" t="s">
        <v>194</v>
      </c>
      <c r="F139" s="174">
        <v>240</v>
      </c>
      <c r="G139" s="117">
        <v>16487.3</v>
      </c>
      <c r="H139" s="117">
        <v>16487.3</v>
      </c>
      <c r="I139" s="117"/>
      <c r="J139" s="33"/>
    </row>
    <row r="140" spans="1:10" ht="57" customHeight="1">
      <c r="A140" s="198" t="s">
        <v>197</v>
      </c>
      <c r="B140" s="47">
        <v>650</v>
      </c>
      <c r="C140" s="171">
        <v>4</v>
      </c>
      <c r="D140" s="172">
        <v>9</v>
      </c>
      <c r="E140" s="173" t="s">
        <v>195</v>
      </c>
      <c r="F140" s="174"/>
      <c r="G140" s="117">
        <f>G141</f>
        <v>16487.3</v>
      </c>
      <c r="H140" s="117">
        <f>H141</f>
        <v>16487.3</v>
      </c>
      <c r="I140" s="117"/>
      <c r="J140" s="33"/>
    </row>
    <row r="141" spans="1:10" ht="39" customHeight="1">
      <c r="A141" s="170" t="s">
        <v>115</v>
      </c>
      <c r="B141" s="47">
        <v>650</v>
      </c>
      <c r="C141" s="171">
        <v>4</v>
      </c>
      <c r="D141" s="172">
        <v>9</v>
      </c>
      <c r="E141" s="173" t="s">
        <v>195</v>
      </c>
      <c r="F141" s="174">
        <v>200</v>
      </c>
      <c r="G141" s="117">
        <f>G142</f>
        <v>16487.3</v>
      </c>
      <c r="H141" s="117">
        <f>H142</f>
        <v>16487.3</v>
      </c>
      <c r="I141" s="117"/>
      <c r="J141" s="33"/>
    </row>
    <row r="142" spans="1:10" ht="39" customHeight="1">
      <c r="A142" s="170" t="s">
        <v>97</v>
      </c>
      <c r="B142" s="47">
        <v>650</v>
      </c>
      <c r="C142" s="171">
        <v>4</v>
      </c>
      <c r="D142" s="172">
        <v>9</v>
      </c>
      <c r="E142" s="173" t="s">
        <v>195</v>
      </c>
      <c r="F142" s="174">
        <v>240</v>
      </c>
      <c r="G142" s="117">
        <v>16487.3</v>
      </c>
      <c r="H142" s="117">
        <v>16487.3</v>
      </c>
      <c r="I142" s="117"/>
      <c r="J142" s="33"/>
    </row>
    <row r="143" spans="1:10" ht="16.5" customHeight="1">
      <c r="A143" s="90" t="s">
        <v>106</v>
      </c>
      <c r="B143" s="47">
        <v>650</v>
      </c>
      <c r="C143" s="115">
        <v>4</v>
      </c>
      <c r="D143" s="127">
        <v>9</v>
      </c>
      <c r="E143" s="131" t="s">
        <v>153</v>
      </c>
      <c r="F143" s="129"/>
      <c r="G143" s="117">
        <f>G144</f>
        <v>2204.1</v>
      </c>
      <c r="H143" s="117">
        <f>H144</f>
        <v>6623.1</v>
      </c>
      <c r="I143" s="53"/>
      <c r="J143" s="33"/>
    </row>
    <row r="144" spans="1:10" ht="30.75" customHeight="1">
      <c r="A144" s="90" t="s">
        <v>115</v>
      </c>
      <c r="B144" s="47">
        <v>650</v>
      </c>
      <c r="C144" s="115">
        <v>4</v>
      </c>
      <c r="D144" s="127">
        <v>9</v>
      </c>
      <c r="E144" s="131" t="s">
        <v>153</v>
      </c>
      <c r="F144" s="129">
        <v>200</v>
      </c>
      <c r="G144" s="117">
        <f>G145</f>
        <v>2204.1</v>
      </c>
      <c r="H144" s="117">
        <f>H145</f>
        <v>6623.1</v>
      </c>
      <c r="I144" s="53"/>
      <c r="J144" s="33"/>
    </row>
    <row r="145" spans="1:10" ht="37.5" customHeight="1">
      <c r="A145" s="90" t="s">
        <v>97</v>
      </c>
      <c r="B145" s="47">
        <v>650</v>
      </c>
      <c r="C145" s="115">
        <v>4</v>
      </c>
      <c r="D145" s="127">
        <v>9</v>
      </c>
      <c r="E145" s="131" t="s">
        <v>153</v>
      </c>
      <c r="F145" s="129">
        <v>240</v>
      </c>
      <c r="G145" s="117">
        <v>2204.1</v>
      </c>
      <c r="H145" s="117">
        <v>6623.1</v>
      </c>
      <c r="I145" s="53"/>
      <c r="J145" s="33"/>
    </row>
    <row r="146" spans="1:10" ht="141.75" customHeight="1">
      <c r="A146" s="90" t="s">
        <v>185</v>
      </c>
      <c r="B146" s="47">
        <v>650</v>
      </c>
      <c r="C146" s="115">
        <v>4</v>
      </c>
      <c r="D146" s="127">
        <v>9</v>
      </c>
      <c r="E146" s="131" t="s">
        <v>108</v>
      </c>
      <c r="F146" s="129"/>
      <c r="G146" s="117">
        <f aca="true" t="shared" si="9" ref="G146:H149">G147</f>
        <v>8000</v>
      </c>
      <c r="H146" s="117">
        <f t="shared" si="9"/>
        <v>9994.5</v>
      </c>
      <c r="I146" s="53"/>
      <c r="J146" s="33"/>
    </row>
    <row r="147" spans="1:10" ht="64.5" customHeight="1">
      <c r="A147" s="90" t="s">
        <v>109</v>
      </c>
      <c r="B147" s="47">
        <v>650</v>
      </c>
      <c r="C147" s="115">
        <v>4</v>
      </c>
      <c r="D147" s="127">
        <v>9</v>
      </c>
      <c r="E147" s="131" t="s">
        <v>110</v>
      </c>
      <c r="F147" s="129"/>
      <c r="G147" s="117">
        <f t="shared" si="9"/>
        <v>8000</v>
      </c>
      <c r="H147" s="117">
        <f t="shared" si="9"/>
        <v>9994.5</v>
      </c>
      <c r="I147" s="53"/>
      <c r="J147" s="33"/>
    </row>
    <row r="148" spans="1:10" ht="28.5" customHeight="1">
      <c r="A148" s="90" t="s">
        <v>106</v>
      </c>
      <c r="B148" s="47">
        <v>650</v>
      </c>
      <c r="C148" s="115">
        <v>4</v>
      </c>
      <c r="D148" s="127">
        <v>9</v>
      </c>
      <c r="E148" s="131" t="s">
        <v>111</v>
      </c>
      <c r="F148" s="129"/>
      <c r="G148" s="117">
        <f t="shared" si="9"/>
        <v>8000</v>
      </c>
      <c r="H148" s="117">
        <f t="shared" si="9"/>
        <v>9994.5</v>
      </c>
      <c r="I148" s="53"/>
      <c r="J148" s="33"/>
    </row>
    <row r="149" spans="1:10" ht="30.75" customHeight="1">
      <c r="A149" s="90" t="s">
        <v>115</v>
      </c>
      <c r="B149" s="47">
        <v>650</v>
      </c>
      <c r="C149" s="115">
        <v>4</v>
      </c>
      <c r="D149" s="127">
        <v>9</v>
      </c>
      <c r="E149" s="131" t="s">
        <v>111</v>
      </c>
      <c r="F149" s="129">
        <v>200</v>
      </c>
      <c r="G149" s="117">
        <f t="shared" si="9"/>
        <v>8000</v>
      </c>
      <c r="H149" s="117">
        <f t="shared" si="9"/>
        <v>9994.5</v>
      </c>
      <c r="I149" s="53"/>
      <c r="J149" s="33"/>
    </row>
    <row r="150" spans="1:10" ht="23.25" customHeight="1">
      <c r="A150" s="90" t="s">
        <v>97</v>
      </c>
      <c r="B150" s="47">
        <v>650</v>
      </c>
      <c r="C150" s="115">
        <v>4</v>
      </c>
      <c r="D150" s="127">
        <v>9</v>
      </c>
      <c r="E150" s="131" t="s">
        <v>111</v>
      </c>
      <c r="F150" s="129">
        <v>240</v>
      </c>
      <c r="G150" s="117">
        <v>8000</v>
      </c>
      <c r="H150" s="117">
        <v>9994.5</v>
      </c>
      <c r="I150" s="33"/>
      <c r="J150" s="33"/>
    </row>
    <row r="151" spans="1:10" ht="30.75" customHeight="1">
      <c r="A151" s="122" t="s">
        <v>17</v>
      </c>
      <c r="B151" s="47">
        <v>650</v>
      </c>
      <c r="C151" s="123">
        <v>4</v>
      </c>
      <c r="D151" s="124">
        <v>12</v>
      </c>
      <c r="E151" s="125"/>
      <c r="F151" s="126"/>
      <c r="G151" s="119">
        <f>G153</f>
        <v>200</v>
      </c>
      <c r="H151" s="119">
        <f>H153</f>
        <v>200</v>
      </c>
      <c r="I151" s="33"/>
      <c r="J151" s="33"/>
    </row>
    <row r="152" spans="1:10" ht="20.25" customHeight="1">
      <c r="A152" s="97" t="s">
        <v>79</v>
      </c>
      <c r="B152" s="47">
        <v>650</v>
      </c>
      <c r="C152" s="115">
        <v>4</v>
      </c>
      <c r="D152" s="127">
        <v>12</v>
      </c>
      <c r="E152" s="128">
        <v>4000000000</v>
      </c>
      <c r="F152" s="126"/>
      <c r="G152" s="117">
        <f>G153</f>
        <v>200</v>
      </c>
      <c r="H152" s="117">
        <f>H153</f>
        <v>200</v>
      </c>
      <c r="I152" s="54"/>
      <c r="J152" s="33"/>
    </row>
    <row r="153" spans="1:10" ht="22.5" customHeight="1">
      <c r="A153" s="97" t="s">
        <v>67</v>
      </c>
      <c r="B153" s="47">
        <v>650</v>
      </c>
      <c r="C153" s="115">
        <v>4</v>
      </c>
      <c r="D153" s="127">
        <v>12</v>
      </c>
      <c r="E153" s="128">
        <v>4030000000</v>
      </c>
      <c r="F153" s="126"/>
      <c r="G153" s="117">
        <f>G154</f>
        <v>200</v>
      </c>
      <c r="H153" s="117">
        <f>H154</f>
        <v>200</v>
      </c>
      <c r="I153" s="53"/>
      <c r="J153" s="33"/>
    </row>
    <row r="154" spans="1:10" ht="21" customHeight="1">
      <c r="A154" s="97" t="s">
        <v>134</v>
      </c>
      <c r="B154" s="47">
        <v>650</v>
      </c>
      <c r="C154" s="115">
        <v>4</v>
      </c>
      <c r="D154" s="127">
        <v>12</v>
      </c>
      <c r="E154" s="128">
        <v>4030089182</v>
      </c>
      <c r="F154" s="126"/>
      <c r="G154" s="117">
        <f>G156</f>
        <v>200</v>
      </c>
      <c r="H154" s="117">
        <f>H156</f>
        <v>200</v>
      </c>
      <c r="I154" s="33"/>
      <c r="J154" s="33"/>
    </row>
    <row r="155" spans="1:10" ht="34.5" customHeight="1">
      <c r="A155" s="90" t="s">
        <v>115</v>
      </c>
      <c r="B155" s="47">
        <v>650</v>
      </c>
      <c r="C155" s="115">
        <v>4</v>
      </c>
      <c r="D155" s="127">
        <v>12</v>
      </c>
      <c r="E155" s="128">
        <v>4030089182</v>
      </c>
      <c r="F155" s="129">
        <v>200</v>
      </c>
      <c r="G155" s="117">
        <f>G156</f>
        <v>200</v>
      </c>
      <c r="H155" s="117">
        <f>H156</f>
        <v>200</v>
      </c>
      <c r="I155" s="53"/>
      <c r="J155" s="33"/>
    </row>
    <row r="156" spans="1:10" ht="36.75" customHeight="1">
      <c r="A156" s="90" t="s">
        <v>97</v>
      </c>
      <c r="B156" s="47">
        <v>650</v>
      </c>
      <c r="C156" s="115">
        <v>4</v>
      </c>
      <c r="D156" s="127">
        <v>12</v>
      </c>
      <c r="E156" s="128">
        <v>4030089182</v>
      </c>
      <c r="F156" s="129">
        <v>240</v>
      </c>
      <c r="G156" s="117">
        <v>200</v>
      </c>
      <c r="H156" s="117">
        <v>200</v>
      </c>
      <c r="I156" s="33"/>
      <c r="J156" s="33"/>
    </row>
    <row r="157" spans="1:10" ht="20.25" customHeight="1">
      <c r="A157" s="122" t="s">
        <v>68</v>
      </c>
      <c r="B157" s="47">
        <v>650</v>
      </c>
      <c r="C157" s="123">
        <v>5</v>
      </c>
      <c r="D157" s="124"/>
      <c r="E157" s="126"/>
      <c r="F157" s="126"/>
      <c r="G157" s="119">
        <f>G158+G167</f>
        <v>10542.7</v>
      </c>
      <c r="H157" s="119">
        <f>H158+H167</f>
        <v>52206</v>
      </c>
      <c r="I157" s="33"/>
      <c r="J157" s="33"/>
    </row>
    <row r="158" spans="1:10" ht="22.5" customHeight="1">
      <c r="A158" s="122" t="s">
        <v>42</v>
      </c>
      <c r="B158" s="47">
        <v>650</v>
      </c>
      <c r="C158" s="123">
        <v>5</v>
      </c>
      <c r="D158" s="124">
        <v>1</v>
      </c>
      <c r="E158" s="126"/>
      <c r="F158" s="126"/>
      <c r="G158" s="119">
        <f>G159</f>
        <v>3146.7</v>
      </c>
      <c r="H158" s="119">
        <f>H159</f>
        <v>6583.6</v>
      </c>
      <c r="I158" s="54"/>
      <c r="J158" s="33"/>
    </row>
    <row r="159" spans="1:10" ht="16.5" customHeight="1">
      <c r="A159" s="97" t="s">
        <v>79</v>
      </c>
      <c r="B159" s="47">
        <v>650</v>
      </c>
      <c r="C159" s="115">
        <v>5</v>
      </c>
      <c r="D159" s="127">
        <v>1</v>
      </c>
      <c r="E159" s="129">
        <v>4000000000</v>
      </c>
      <c r="F159" s="129"/>
      <c r="G159" s="117">
        <f>G160</f>
        <v>3146.7</v>
      </c>
      <c r="H159" s="117">
        <f>H160</f>
        <v>6583.6</v>
      </c>
      <c r="I159" s="54"/>
      <c r="J159" s="33"/>
    </row>
    <row r="160" spans="1:10" ht="27" customHeight="1">
      <c r="A160" s="90" t="s">
        <v>90</v>
      </c>
      <c r="B160" s="47">
        <v>650</v>
      </c>
      <c r="C160" s="115">
        <v>5</v>
      </c>
      <c r="D160" s="127">
        <v>1</v>
      </c>
      <c r="E160" s="129">
        <v>4060000000</v>
      </c>
      <c r="F160" s="129"/>
      <c r="G160" s="117">
        <f>G164+G161</f>
        <v>3146.7</v>
      </c>
      <c r="H160" s="117">
        <f>H164+H161</f>
        <v>6583.6</v>
      </c>
      <c r="I160" s="33"/>
      <c r="J160" s="33"/>
    </row>
    <row r="161" spans="1:10" ht="12" customHeight="1">
      <c r="A161" s="90" t="s">
        <v>172</v>
      </c>
      <c r="B161" s="47">
        <v>650</v>
      </c>
      <c r="C161" s="115">
        <v>5</v>
      </c>
      <c r="D161" s="127">
        <v>1</v>
      </c>
      <c r="E161" s="129">
        <v>4060089102</v>
      </c>
      <c r="F161" s="129"/>
      <c r="G161" s="117">
        <f>G162</f>
        <v>2035</v>
      </c>
      <c r="H161" s="117">
        <f>H162</f>
        <v>3097.1</v>
      </c>
      <c r="I161" s="33"/>
      <c r="J161" s="33"/>
    </row>
    <row r="162" spans="1:10" ht="25.5" customHeight="1">
      <c r="A162" s="90" t="s">
        <v>115</v>
      </c>
      <c r="B162" s="47">
        <v>650</v>
      </c>
      <c r="C162" s="115">
        <v>5</v>
      </c>
      <c r="D162" s="127">
        <v>1</v>
      </c>
      <c r="E162" s="129">
        <v>4060089102</v>
      </c>
      <c r="F162" s="129">
        <v>200</v>
      </c>
      <c r="G162" s="117">
        <f>G163</f>
        <v>2035</v>
      </c>
      <c r="H162" s="117">
        <f>H163</f>
        <v>3097.1</v>
      </c>
      <c r="I162" s="54"/>
      <c r="J162" s="33"/>
    </row>
    <row r="163" spans="1:10" ht="44.25" customHeight="1">
      <c r="A163" s="90" t="s">
        <v>97</v>
      </c>
      <c r="B163" s="47">
        <v>650</v>
      </c>
      <c r="C163" s="115">
        <v>5</v>
      </c>
      <c r="D163" s="127">
        <v>1</v>
      </c>
      <c r="E163" s="129">
        <v>4060089102</v>
      </c>
      <c r="F163" s="129">
        <v>240</v>
      </c>
      <c r="G163" s="117">
        <v>2035</v>
      </c>
      <c r="H163" s="117">
        <v>3097.1</v>
      </c>
      <c r="I163" s="33"/>
      <c r="J163" s="33"/>
    </row>
    <row r="164" spans="1:10" ht="23.25" customHeight="1">
      <c r="A164" s="90" t="s">
        <v>86</v>
      </c>
      <c r="B164" s="47">
        <v>650</v>
      </c>
      <c r="C164" s="115">
        <v>5</v>
      </c>
      <c r="D164" s="127">
        <v>1</v>
      </c>
      <c r="E164" s="129">
        <v>4060099990</v>
      </c>
      <c r="F164" s="126"/>
      <c r="G164" s="117">
        <f>G165</f>
        <v>1111.7</v>
      </c>
      <c r="H164" s="117">
        <f>H165</f>
        <v>3486.5</v>
      </c>
      <c r="I164" s="33"/>
      <c r="J164" s="54"/>
    </row>
    <row r="165" spans="1:10" ht="29.25" customHeight="1">
      <c r="A165" s="90" t="s">
        <v>115</v>
      </c>
      <c r="B165" s="47">
        <v>650</v>
      </c>
      <c r="C165" s="115">
        <v>5</v>
      </c>
      <c r="D165" s="127">
        <v>1</v>
      </c>
      <c r="E165" s="129">
        <v>4060099990</v>
      </c>
      <c r="F165" s="129">
        <v>200</v>
      </c>
      <c r="G165" s="117">
        <f>G166</f>
        <v>1111.7</v>
      </c>
      <c r="H165" s="117">
        <f>H166</f>
        <v>3486.5</v>
      </c>
      <c r="I165" s="33"/>
      <c r="J165" s="54"/>
    </row>
    <row r="166" spans="1:10" ht="46.5" customHeight="1">
      <c r="A166" s="90" t="s">
        <v>97</v>
      </c>
      <c r="B166" s="47">
        <v>650</v>
      </c>
      <c r="C166" s="115">
        <v>5</v>
      </c>
      <c r="D166" s="127">
        <v>1</v>
      </c>
      <c r="E166" s="129">
        <v>4060099990</v>
      </c>
      <c r="F166" s="129">
        <v>240</v>
      </c>
      <c r="G166" s="117">
        <v>1111.7</v>
      </c>
      <c r="H166" s="117">
        <v>3486.5</v>
      </c>
      <c r="I166" s="33"/>
      <c r="J166" s="54"/>
    </row>
    <row r="167" spans="1:10" ht="16.5" customHeight="1">
      <c r="A167" s="122" t="s">
        <v>39</v>
      </c>
      <c r="B167" s="52">
        <v>650</v>
      </c>
      <c r="C167" s="123">
        <v>5</v>
      </c>
      <c r="D167" s="124">
        <v>3</v>
      </c>
      <c r="E167" s="126"/>
      <c r="F167" s="126"/>
      <c r="G167" s="119">
        <f>G179</f>
        <v>7396</v>
      </c>
      <c r="H167" s="119">
        <f>H179+H168</f>
        <v>45622.4</v>
      </c>
      <c r="I167" s="33"/>
      <c r="J167" s="54"/>
    </row>
    <row r="168" spans="1:10" ht="40.5" customHeight="1">
      <c r="A168" s="136" t="s">
        <v>209</v>
      </c>
      <c r="B168" s="47">
        <v>650</v>
      </c>
      <c r="C168" s="137">
        <v>5</v>
      </c>
      <c r="D168" s="138">
        <v>3</v>
      </c>
      <c r="E168" s="203" t="s">
        <v>220</v>
      </c>
      <c r="F168" s="139"/>
      <c r="G168" s="140">
        <v>7343.7</v>
      </c>
      <c r="H168" s="140">
        <f>H169</f>
        <v>7392</v>
      </c>
      <c r="I168" s="33"/>
      <c r="J168" s="54"/>
    </row>
    <row r="169" spans="1:10" ht="50.25" customHeight="1">
      <c r="A169" s="200" t="s">
        <v>223</v>
      </c>
      <c r="B169" s="47">
        <v>650</v>
      </c>
      <c r="C169" s="115">
        <v>5</v>
      </c>
      <c r="D169" s="127">
        <v>3</v>
      </c>
      <c r="E169" s="201" t="s">
        <v>210</v>
      </c>
      <c r="F169" s="126"/>
      <c r="G169" s="117">
        <f>G170+G173+G176</f>
        <v>7343.7</v>
      </c>
      <c r="H169" s="117">
        <f>H170+H173+H176</f>
        <v>7392</v>
      </c>
      <c r="I169" s="33"/>
      <c r="J169" s="54"/>
    </row>
    <row r="170" spans="1:10" ht="36.75" customHeight="1">
      <c r="A170" s="202" t="s">
        <v>212</v>
      </c>
      <c r="B170" s="47">
        <v>650</v>
      </c>
      <c r="C170" s="115">
        <v>5</v>
      </c>
      <c r="D170" s="127">
        <v>3</v>
      </c>
      <c r="E170" s="201" t="s">
        <v>211</v>
      </c>
      <c r="F170" s="126"/>
      <c r="G170" s="117">
        <f>G171</f>
        <v>5000</v>
      </c>
      <c r="H170" s="117">
        <f>H171</f>
        <v>5000</v>
      </c>
      <c r="I170" s="33"/>
      <c r="J170" s="54"/>
    </row>
    <row r="171" spans="1:10" ht="38.25" customHeight="1">
      <c r="A171" s="90" t="s">
        <v>115</v>
      </c>
      <c r="B171" s="47">
        <v>650</v>
      </c>
      <c r="C171" s="115">
        <v>5</v>
      </c>
      <c r="D171" s="127">
        <v>3</v>
      </c>
      <c r="E171" s="201" t="s">
        <v>211</v>
      </c>
      <c r="F171" s="129">
        <v>200</v>
      </c>
      <c r="G171" s="117">
        <f>G172</f>
        <v>5000</v>
      </c>
      <c r="H171" s="117">
        <f>H172</f>
        <v>5000</v>
      </c>
      <c r="I171" s="33"/>
      <c r="J171" s="54"/>
    </row>
    <row r="172" spans="1:10" ht="45" customHeight="1">
      <c r="A172" s="90" t="s">
        <v>97</v>
      </c>
      <c r="B172" s="47">
        <v>650</v>
      </c>
      <c r="C172" s="115">
        <v>5</v>
      </c>
      <c r="D172" s="127">
        <v>3</v>
      </c>
      <c r="E172" s="201" t="s">
        <v>211</v>
      </c>
      <c r="F172" s="129">
        <v>240</v>
      </c>
      <c r="G172" s="117">
        <v>5000</v>
      </c>
      <c r="H172" s="117">
        <v>5000</v>
      </c>
      <c r="I172" s="33"/>
      <c r="J172" s="54"/>
    </row>
    <row r="173" spans="1:10" ht="42.75" customHeight="1">
      <c r="A173" s="202" t="s">
        <v>213</v>
      </c>
      <c r="B173" s="47">
        <v>650</v>
      </c>
      <c r="C173" s="115">
        <v>5</v>
      </c>
      <c r="D173" s="127">
        <v>3</v>
      </c>
      <c r="E173" s="201" t="s">
        <v>214</v>
      </c>
      <c r="F173" s="129"/>
      <c r="G173" s="117">
        <v>2066.8</v>
      </c>
      <c r="H173" s="117">
        <v>2066.8</v>
      </c>
      <c r="I173" s="33"/>
      <c r="J173" s="54"/>
    </row>
    <row r="174" spans="1:10" ht="30.75" customHeight="1">
      <c r="A174" s="90" t="s">
        <v>115</v>
      </c>
      <c r="B174" s="47">
        <v>650</v>
      </c>
      <c r="C174" s="115">
        <v>5</v>
      </c>
      <c r="D174" s="127">
        <v>3</v>
      </c>
      <c r="E174" s="201" t="s">
        <v>214</v>
      </c>
      <c r="F174" s="129">
        <v>200</v>
      </c>
      <c r="G174" s="117">
        <v>2066.8</v>
      </c>
      <c r="H174" s="117">
        <v>2066.8</v>
      </c>
      <c r="I174" s="33"/>
      <c r="J174" s="54"/>
    </row>
    <row r="175" spans="1:10" ht="36" customHeight="1">
      <c r="A175" s="90" t="s">
        <v>97</v>
      </c>
      <c r="B175" s="47">
        <v>650</v>
      </c>
      <c r="C175" s="115">
        <v>5</v>
      </c>
      <c r="D175" s="127">
        <v>3</v>
      </c>
      <c r="E175" s="201" t="s">
        <v>214</v>
      </c>
      <c r="F175" s="129">
        <v>240</v>
      </c>
      <c r="G175" s="117">
        <v>2066.8</v>
      </c>
      <c r="H175" s="117">
        <v>2066.8</v>
      </c>
      <c r="I175" s="33"/>
      <c r="J175" s="54"/>
    </row>
    <row r="176" spans="1:10" ht="33.75" customHeight="1">
      <c r="A176" s="202" t="s">
        <v>215</v>
      </c>
      <c r="B176" s="47">
        <v>650</v>
      </c>
      <c r="C176" s="115">
        <v>5</v>
      </c>
      <c r="D176" s="127">
        <v>3</v>
      </c>
      <c r="E176" s="201" t="s">
        <v>216</v>
      </c>
      <c r="F176" s="199"/>
      <c r="G176" s="131" t="s">
        <v>219</v>
      </c>
      <c r="H176" s="131" t="s">
        <v>225</v>
      </c>
      <c r="I176" s="33"/>
      <c r="J176" s="54"/>
    </row>
    <row r="177" spans="1:10" ht="33.75" customHeight="1">
      <c r="A177" s="90" t="s">
        <v>115</v>
      </c>
      <c r="B177" s="47">
        <v>650</v>
      </c>
      <c r="C177" s="115">
        <v>5</v>
      </c>
      <c r="D177" s="127">
        <v>3</v>
      </c>
      <c r="E177" s="201" t="s">
        <v>216</v>
      </c>
      <c r="F177" s="201" t="s">
        <v>217</v>
      </c>
      <c r="G177" s="131" t="s">
        <v>219</v>
      </c>
      <c r="H177" s="131" t="s">
        <v>225</v>
      </c>
      <c r="I177" s="33"/>
      <c r="J177" s="54"/>
    </row>
    <row r="178" spans="1:10" ht="42.75" customHeight="1">
      <c r="A178" s="90" t="s">
        <v>97</v>
      </c>
      <c r="B178" s="47">
        <v>650</v>
      </c>
      <c r="C178" s="115">
        <v>5</v>
      </c>
      <c r="D178" s="127">
        <v>3</v>
      </c>
      <c r="E178" s="201" t="s">
        <v>216</v>
      </c>
      <c r="F178" s="201" t="s">
        <v>218</v>
      </c>
      <c r="G178" s="131" t="s">
        <v>219</v>
      </c>
      <c r="H178" s="131" t="s">
        <v>225</v>
      </c>
      <c r="I178" s="33"/>
      <c r="J178" s="54"/>
    </row>
    <row r="179" spans="1:10" ht="18.75" customHeight="1">
      <c r="A179" s="90" t="s">
        <v>66</v>
      </c>
      <c r="B179" s="47">
        <v>650</v>
      </c>
      <c r="C179" s="115">
        <v>5</v>
      </c>
      <c r="D179" s="127">
        <v>3</v>
      </c>
      <c r="E179" s="129">
        <v>4000000000</v>
      </c>
      <c r="F179" s="129"/>
      <c r="G179" s="117">
        <f>G180</f>
        <v>7396</v>
      </c>
      <c r="H179" s="117">
        <f>H180</f>
        <v>38230.4</v>
      </c>
      <c r="I179" s="33"/>
      <c r="J179" s="54"/>
    </row>
    <row r="180" spans="1:10" ht="27" customHeight="1">
      <c r="A180" s="90" t="s">
        <v>95</v>
      </c>
      <c r="B180" s="47">
        <v>650</v>
      </c>
      <c r="C180" s="115">
        <v>5</v>
      </c>
      <c r="D180" s="127">
        <v>3</v>
      </c>
      <c r="E180" s="129">
        <v>4060000000</v>
      </c>
      <c r="F180" s="129"/>
      <c r="G180" s="117">
        <f>G184+G187</f>
        <v>7396</v>
      </c>
      <c r="H180" s="117">
        <f>H184+H187+H181</f>
        <v>38230.4</v>
      </c>
      <c r="I180" s="119"/>
      <c r="J180" s="54"/>
    </row>
    <row r="181" spans="1:10" ht="27" customHeight="1">
      <c r="A181" s="170" t="s">
        <v>193</v>
      </c>
      <c r="B181" s="47">
        <v>650</v>
      </c>
      <c r="C181" s="115">
        <v>5</v>
      </c>
      <c r="D181" s="127">
        <v>3</v>
      </c>
      <c r="E181" s="129">
        <v>4060089108</v>
      </c>
      <c r="F181" s="129"/>
      <c r="G181" s="117"/>
      <c r="H181" s="117">
        <v>7159.5</v>
      </c>
      <c r="I181" s="119"/>
      <c r="J181" s="54"/>
    </row>
    <row r="182" spans="1:10" ht="27" customHeight="1">
      <c r="A182" s="90" t="s">
        <v>115</v>
      </c>
      <c r="B182" s="47">
        <v>650</v>
      </c>
      <c r="C182" s="115">
        <v>5</v>
      </c>
      <c r="D182" s="127">
        <v>3</v>
      </c>
      <c r="E182" s="129">
        <v>4060089108</v>
      </c>
      <c r="F182" s="129">
        <v>200</v>
      </c>
      <c r="G182" s="117"/>
      <c r="H182" s="117">
        <v>7159.5</v>
      </c>
      <c r="I182" s="119"/>
      <c r="J182" s="54"/>
    </row>
    <row r="183" spans="1:10" ht="27" customHeight="1">
      <c r="A183" s="90" t="s">
        <v>97</v>
      </c>
      <c r="B183" s="47">
        <v>650</v>
      </c>
      <c r="C183" s="115">
        <v>5</v>
      </c>
      <c r="D183" s="127">
        <v>3</v>
      </c>
      <c r="E183" s="129">
        <v>4060089108</v>
      </c>
      <c r="F183" s="129">
        <v>240</v>
      </c>
      <c r="G183" s="117"/>
      <c r="H183" s="117">
        <v>7159.5</v>
      </c>
      <c r="I183" s="119"/>
      <c r="J183" s="54"/>
    </row>
    <row r="184" spans="1:10" ht="29.25" customHeight="1">
      <c r="A184" s="90" t="s">
        <v>173</v>
      </c>
      <c r="B184" s="47">
        <v>650</v>
      </c>
      <c r="C184" s="115">
        <v>5</v>
      </c>
      <c r="D184" s="127">
        <v>3</v>
      </c>
      <c r="E184" s="129">
        <v>4060089130</v>
      </c>
      <c r="F184" s="129"/>
      <c r="G184" s="117">
        <f>G185</f>
        <v>1245</v>
      </c>
      <c r="H184" s="117">
        <f>H185</f>
        <v>1245</v>
      </c>
      <c r="I184" s="117"/>
      <c r="J184" s="54"/>
    </row>
    <row r="185" spans="1:10" ht="27.75" customHeight="1">
      <c r="A185" s="90" t="s">
        <v>115</v>
      </c>
      <c r="B185" s="47">
        <v>650</v>
      </c>
      <c r="C185" s="115">
        <v>5</v>
      </c>
      <c r="D185" s="127">
        <v>3</v>
      </c>
      <c r="E185" s="129">
        <v>4060089130</v>
      </c>
      <c r="F185" s="129">
        <v>200</v>
      </c>
      <c r="G185" s="117">
        <f>G186</f>
        <v>1245</v>
      </c>
      <c r="H185" s="117">
        <f>H186</f>
        <v>1245</v>
      </c>
      <c r="I185" s="117"/>
      <c r="J185" s="54"/>
    </row>
    <row r="186" spans="1:10" ht="37.5" customHeight="1">
      <c r="A186" s="90" t="s">
        <v>97</v>
      </c>
      <c r="B186" s="47">
        <v>650</v>
      </c>
      <c r="C186" s="115">
        <v>5</v>
      </c>
      <c r="D186" s="127">
        <v>3</v>
      </c>
      <c r="E186" s="129">
        <v>4060089130</v>
      </c>
      <c r="F186" s="129">
        <v>240</v>
      </c>
      <c r="G186" s="117">
        <v>1245</v>
      </c>
      <c r="H186" s="117">
        <v>1245</v>
      </c>
      <c r="I186" s="117"/>
      <c r="J186" s="54"/>
    </row>
    <row r="187" spans="1:10" ht="17.25" customHeight="1">
      <c r="A187" s="90" t="s">
        <v>86</v>
      </c>
      <c r="B187" s="47">
        <v>650</v>
      </c>
      <c r="C187" s="115">
        <v>5</v>
      </c>
      <c r="D187" s="127">
        <v>3</v>
      </c>
      <c r="E187" s="129">
        <v>4060099990</v>
      </c>
      <c r="F187" s="129"/>
      <c r="G187" s="117">
        <f>G188</f>
        <v>6151</v>
      </c>
      <c r="H187" s="117">
        <f>H188</f>
        <v>29825.9</v>
      </c>
      <c r="I187" s="117"/>
      <c r="J187" s="54"/>
    </row>
    <row r="188" spans="1:10" ht="35.25" customHeight="1">
      <c r="A188" s="90" t="s">
        <v>115</v>
      </c>
      <c r="B188" s="47">
        <v>650</v>
      </c>
      <c r="C188" s="115">
        <v>5</v>
      </c>
      <c r="D188" s="127">
        <v>3</v>
      </c>
      <c r="E188" s="129">
        <v>4060099990</v>
      </c>
      <c r="F188" s="129">
        <v>200</v>
      </c>
      <c r="G188" s="117">
        <f>G189</f>
        <v>6151</v>
      </c>
      <c r="H188" s="117">
        <f>H189</f>
        <v>29825.9</v>
      </c>
      <c r="I188" s="117"/>
      <c r="J188" s="54"/>
    </row>
    <row r="189" spans="1:10" ht="47.25" customHeight="1">
      <c r="A189" s="90" t="s">
        <v>97</v>
      </c>
      <c r="B189" s="47">
        <v>650</v>
      </c>
      <c r="C189" s="115">
        <v>5</v>
      </c>
      <c r="D189" s="127">
        <v>3</v>
      </c>
      <c r="E189" s="129">
        <v>4060099990</v>
      </c>
      <c r="F189" s="129">
        <v>240</v>
      </c>
      <c r="G189" s="117">
        <v>6151</v>
      </c>
      <c r="H189" s="117">
        <v>29825.9</v>
      </c>
      <c r="I189" s="117"/>
      <c r="J189" s="54"/>
    </row>
    <row r="190" spans="1:10" ht="18" customHeight="1">
      <c r="A190" s="132" t="s">
        <v>113</v>
      </c>
      <c r="B190" s="47">
        <v>650</v>
      </c>
      <c r="C190" s="123">
        <v>8</v>
      </c>
      <c r="D190" s="127"/>
      <c r="E190" s="129"/>
      <c r="F190" s="129"/>
      <c r="G190" s="119">
        <f>G191+G207</f>
        <v>19100.2</v>
      </c>
      <c r="H190" s="119">
        <f>H191+H207</f>
        <v>19713.499999999996</v>
      </c>
      <c r="I190" s="53">
        <f aca="true" t="shared" si="10" ref="I190:I195">I191</f>
        <v>26.5</v>
      </c>
      <c r="J190" s="42"/>
    </row>
    <row r="191" spans="1:10" ht="16.5" customHeight="1">
      <c r="A191" s="132" t="s">
        <v>22</v>
      </c>
      <c r="B191" s="47">
        <v>650</v>
      </c>
      <c r="C191" s="159">
        <v>8</v>
      </c>
      <c r="D191" s="160">
        <v>1</v>
      </c>
      <c r="E191" s="161"/>
      <c r="F191" s="126"/>
      <c r="G191" s="119">
        <f>G192</f>
        <v>18062</v>
      </c>
      <c r="H191" s="119">
        <f>H192</f>
        <v>18675.299999999996</v>
      </c>
      <c r="I191" s="53">
        <f t="shared" si="10"/>
        <v>26.5</v>
      </c>
      <c r="J191" s="42"/>
    </row>
    <row r="192" spans="1:10" ht="19.5" customHeight="1">
      <c r="A192" s="97" t="s">
        <v>79</v>
      </c>
      <c r="B192" s="47">
        <v>650</v>
      </c>
      <c r="C192" s="133">
        <v>8</v>
      </c>
      <c r="D192" s="134">
        <v>1</v>
      </c>
      <c r="E192" s="86" t="s">
        <v>128</v>
      </c>
      <c r="F192" s="129"/>
      <c r="G192" s="117">
        <f>G193</f>
        <v>18062</v>
      </c>
      <c r="H192" s="117">
        <f>H193</f>
        <v>18675.299999999996</v>
      </c>
      <c r="I192" s="33">
        <f t="shared" si="10"/>
        <v>26.5</v>
      </c>
      <c r="J192" s="42"/>
    </row>
    <row r="193" spans="1:10" ht="30.75" customHeight="1">
      <c r="A193" s="90" t="s">
        <v>91</v>
      </c>
      <c r="B193" s="47">
        <v>650</v>
      </c>
      <c r="C193" s="133">
        <v>8</v>
      </c>
      <c r="D193" s="134">
        <v>1</v>
      </c>
      <c r="E193" s="129">
        <v>4070000000</v>
      </c>
      <c r="F193" s="129"/>
      <c r="G193" s="117">
        <f>G194+G197+G204</f>
        <v>18062</v>
      </c>
      <c r="H193" s="117">
        <f>H194+H197+H204+H201</f>
        <v>18675.299999999996</v>
      </c>
      <c r="I193" s="54">
        <f t="shared" si="10"/>
        <v>26.5</v>
      </c>
      <c r="J193" s="53"/>
    </row>
    <row r="194" spans="1:10" ht="41.25" customHeight="1">
      <c r="A194" s="99" t="s">
        <v>199</v>
      </c>
      <c r="B194" s="47">
        <v>650</v>
      </c>
      <c r="C194" s="133">
        <v>8</v>
      </c>
      <c r="D194" s="134">
        <v>1</v>
      </c>
      <c r="E194" s="129">
        <v>4070082520</v>
      </c>
      <c r="F194" s="100"/>
      <c r="G194" s="117">
        <f>G195</f>
        <v>26.5</v>
      </c>
      <c r="H194" s="117">
        <f>H195</f>
        <v>26.5</v>
      </c>
      <c r="I194" s="117">
        <f t="shared" si="10"/>
        <v>26.5</v>
      </c>
      <c r="J194" s="33"/>
    </row>
    <row r="195" spans="1:10" ht="43.5" customHeight="1">
      <c r="A195" s="90" t="s">
        <v>120</v>
      </c>
      <c r="B195" s="47">
        <v>650</v>
      </c>
      <c r="C195" s="133">
        <v>8</v>
      </c>
      <c r="D195" s="134">
        <v>1</v>
      </c>
      <c r="E195" s="129">
        <v>4070082520</v>
      </c>
      <c r="F195" s="87">
        <v>600</v>
      </c>
      <c r="G195" s="117">
        <f>G196</f>
        <v>26.5</v>
      </c>
      <c r="H195" s="117">
        <f>H196</f>
        <v>26.5</v>
      </c>
      <c r="I195" s="117">
        <f t="shared" si="10"/>
        <v>26.5</v>
      </c>
      <c r="J195" s="33"/>
    </row>
    <row r="196" spans="1:10" ht="39" customHeight="1">
      <c r="A196" s="90" t="s">
        <v>122</v>
      </c>
      <c r="B196" s="47">
        <v>650</v>
      </c>
      <c r="C196" s="133">
        <v>8</v>
      </c>
      <c r="D196" s="134">
        <v>1</v>
      </c>
      <c r="E196" s="129">
        <v>4070082520</v>
      </c>
      <c r="F196" s="130">
        <v>611</v>
      </c>
      <c r="G196" s="117">
        <v>26.5</v>
      </c>
      <c r="H196" s="117">
        <v>26.5</v>
      </c>
      <c r="I196" s="117">
        <v>26.5</v>
      </c>
      <c r="J196" s="33"/>
    </row>
    <row r="197" spans="1:10" ht="33" customHeight="1">
      <c r="A197" s="90" t="s">
        <v>92</v>
      </c>
      <c r="B197" s="47">
        <v>650</v>
      </c>
      <c r="C197" s="115">
        <v>8</v>
      </c>
      <c r="D197" s="127">
        <v>1</v>
      </c>
      <c r="E197" s="129">
        <v>4070000590</v>
      </c>
      <c r="F197" s="129"/>
      <c r="G197" s="117">
        <f aca="true" t="shared" si="11" ref="G197:I199">G198</f>
        <v>17896.9</v>
      </c>
      <c r="H197" s="117">
        <f t="shared" si="11"/>
        <v>17878.1</v>
      </c>
      <c r="I197" s="119">
        <f t="shared" si="11"/>
        <v>0</v>
      </c>
      <c r="J197" s="117"/>
    </row>
    <row r="198" spans="1:10" ht="42" customHeight="1">
      <c r="A198" s="90" t="s">
        <v>120</v>
      </c>
      <c r="B198" s="47">
        <v>650</v>
      </c>
      <c r="C198" s="115">
        <v>8</v>
      </c>
      <c r="D198" s="127">
        <v>1</v>
      </c>
      <c r="E198" s="129">
        <v>4070000590</v>
      </c>
      <c r="F198" s="129">
        <v>600</v>
      </c>
      <c r="G198" s="117">
        <f t="shared" si="11"/>
        <v>17896.9</v>
      </c>
      <c r="H198" s="117">
        <f t="shared" si="11"/>
        <v>17878.1</v>
      </c>
      <c r="I198" s="117">
        <f t="shared" si="11"/>
        <v>0</v>
      </c>
      <c r="J198" s="117"/>
    </row>
    <row r="199" spans="1:10" ht="18.75" customHeight="1">
      <c r="A199" s="90" t="s">
        <v>121</v>
      </c>
      <c r="B199" s="47">
        <v>650</v>
      </c>
      <c r="C199" s="115">
        <v>8</v>
      </c>
      <c r="D199" s="127">
        <v>1</v>
      </c>
      <c r="E199" s="129">
        <v>4070000590</v>
      </c>
      <c r="F199" s="129">
        <v>610</v>
      </c>
      <c r="G199" s="117">
        <f t="shared" si="11"/>
        <v>17896.9</v>
      </c>
      <c r="H199" s="117">
        <f>H200</f>
        <v>17878.1</v>
      </c>
      <c r="I199" s="117">
        <f t="shared" si="11"/>
        <v>0</v>
      </c>
      <c r="J199" s="117"/>
    </row>
    <row r="200" spans="1:10" ht="66.75" customHeight="1">
      <c r="A200" s="90" t="s">
        <v>122</v>
      </c>
      <c r="B200" s="47">
        <v>650</v>
      </c>
      <c r="C200" s="115">
        <v>8</v>
      </c>
      <c r="D200" s="127">
        <v>1</v>
      </c>
      <c r="E200" s="129">
        <v>4070000590</v>
      </c>
      <c r="F200" s="129">
        <v>611</v>
      </c>
      <c r="G200" s="117">
        <v>17896.9</v>
      </c>
      <c r="H200" s="117">
        <v>17878.1</v>
      </c>
      <c r="I200" s="33">
        <f>I204</f>
        <v>0</v>
      </c>
      <c r="J200" s="33"/>
    </row>
    <row r="201" spans="1:10" ht="35.25" customHeight="1">
      <c r="A201" s="90" t="s">
        <v>221</v>
      </c>
      <c r="B201" s="47">
        <v>650</v>
      </c>
      <c r="C201" s="115">
        <v>8</v>
      </c>
      <c r="D201" s="127">
        <v>1</v>
      </c>
      <c r="E201" s="129">
        <v>4070085160</v>
      </c>
      <c r="F201" s="129"/>
      <c r="G201" s="117">
        <f>G202</f>
        <v>492.1</v>
      </c>
      <c r="H201" s="117">
        <f>H202</f>
        <v>632.1</v>
      </c>
      <c r="I201" s="33"/>
      <c r="J201" s="33"/>
    </row>
    <row r="202" spans="1:10" ht="47.25" customHeight="1">
      <c r="A202" s="90" t="s">
        <v>120</v>
      </c>
      <c r="B202" s="47">
        <v>650</v>
      </c>
      <c r="C202" s="115">
        <v>8</v>
      </c>
      <c r="D202" s="127">
        <v>1</v>
      </c>
      <c r="E202" s="129">
        <v>4070085160</v>
      </c>
      <c r="F202" s="129">
        <v>600</v>
      </c>
      <c r="G202" s="117">
        <f>G203</f>
        <v>492.1</v>
      </c>
      <c r="H202" s="117">
        <f>H203</f>
        <v>632.1</v>
      </c>
      <c r="I202" s="33"/>
      <c r="J202" s="33"/>
    </row>
    <row r="203" spans="1:10" ht="33.75" customHeight="1">
      <c r="A203" s="90" t="s">
        <v>204</v>
      </c>
      <c r="B203" s="47">
        <v>650</v>
      </c>
      <c r="C203" s="115">
        <v>8</v>
      </c>
      <c r="D203" s="127">
        <v>1</v>
      </c>
      <c r="E203" s="129">
        <v>4070085160</v>
      </c>
      <c r="F203" s="129">
        <v>610</v>
      </c>
      <c r="G203" s="117">
        <v>492.1</v>
      </c>
      <c r="H203" s="117">
        <v>632.1</v>
      </c>
      <c r="I203" s="33"/>
      <c r="J203" s="33"/>
    </row>
    <row r="204" spans="1:10" ht="25.5" customHeight="1">
      <c r="A204" s="90" t="s">
        <v>93</v>
      </c>
      <c r="B204" s="47">
        <v>650</v>
      </c>
      <c r="C204" s="115">
        <v>8</v>
      </c>
      <c r="D204" s="127">
        <v>1</v>
      </c>
      <c r="E204" s="129">
        <v>4070020700</v>
      </c>
      <c r="F204" s="129"/>
      <c r="G204" s="117">
        <f>G205</f>
        <v>138.6</v>
      </c>
      <c r="H204" s="117">
        <f>H205</f>
        <v>138.6</v>
      </c>
      <c r="I204" s="117"/>
      <c r="J204" s="101"/>
    </row>
    <row r="205" spans="1:10" ht="31.5" customHeight="1">
      <c r="A205" s="90" t="s">
        <v>115</v>
      </c>
      <c r="B205" s="47">
        <v>650</v>
      </c>
      <c r="C205" s="115">
        <v>8</v>
      </c>
      <c r="D205" s="127">
        <v>1</v>
      </c>
      <c r="E205" s="129">
        <v>4070020700</v>
      </c>
      <c r="F205" s="129">
        <v>200</v>
      </c>
      <c r="G205" s="117">
        <f>G206</f>
        <v>138.6</v>
      </c>
      <c r="H205" s="117">
        <f>H206</f>
        <v>138.6</v>
      </c>
      <c r="I205" s="117"/>
      <c r="J205" s="101"/>
    </row>
    <row r="206" spans="1:10" ht="39" customHeight="1">
      <c r="A206" s="90" t="s">
        <v>97</v>
      </c>
      <c r="B206" s="47">
        <v>650</v>
      </c>
      <c r="C206" s="115">
        <v>8</v>
      </c>
      <c r="D206" s="127">
        <v>1</v>
      </c>
      <c r="E206" s="129">
        <v>4070020700</v>
      </c>
      <c r="F206" s="129">
        <v>240</v>
      </c>
      <c r="G206" s="117">
        <v>138.6</v>
      </c>
      <c r="H206" s="117">
        <v>138.6</v>
      </c>
      <c r="I206" s="117"/>
      <c r="J206" s="110"/>
    </row>
    <row r="207" spans="1:10" ht="25.5">
      <c r="A207" s="122" t="s">
        <v>155</v>
      </c>
      <c r="B207" s="47">
        <v>650</v>
      </c>
      <c r="C207" s="124">
        <v>8</v>
      </c>
      <c r="D207" s="124">
        <v>4</v>
      </c>
      <c r="E207" s="126"/>
      <c r="F207" s="126"/>
      <c r="G207" s="119">
        <f>G208</f>
        <v>1038.2</v>
      </c>
      <c r="H207" s="119">
        <f>H208</f>
        <v>1038.2</v>
      </c>
      <c r="I207" s="162"/>
      <c r="J207" s="162"/>
    </row>
    <row r="208" spans="1:10" ht="25.5">
      <c r="A208" s="90" t="s">
        <v>91</v>
      </c>
      <c r="B208" s="47">
        <v>650</v>
      </c>
      <c r="C208" s="127">
        <v>8</v>
      </c>
      <c r="D208" s="127">
        <v>4</v>
      </c>
      <c r="E208" s="129">
        <v>4070000000</v>
      </c>
      <c r="F208" s="129"/>
      <c r="G208" s="117">
        <f>G209+G214</f>
        <v>1038.2</v>
      </c>
      <c r="H208" s="117">
        <f>H209+H214</f>
        <v>1038.2</v>
      </c>
      <c r="I208" s="162"/>
      <c r="J208" s="162"/>
    </row>
    <row r="209" spans="1:10" ht="56.25" customHeight="1">
      <c r="A209" s="90" t="s">
        <v>201</v>
      </c>
      <c r="B209" s="47">
        <v>650</v>
      </c>
      <c r="C209" s="127">
        <v>8</v>
      </c>
      <c r="D209" s="127">
        <v>4</v>
      </c>
      <c r="E209" s="129">
        <v>4070089031</v>
      </c>
      <c r="F209" s="129"/>
      <c r="G209" s="117">
        <f aca="true" t="shared" si="12" ref="G209:H211">G210</f>
        <v>538.2</v>
      </c>
      <c r="H209" s="117">
        <f t="shared" si="12"/>
        <v>538.2</v>
      </c>
      <c r="I209" s="162"/>
      <c r="J209" s="162"/>
    </row>
    <row r="210" spans="1:10" ht="12.75">
      <c r="A210" s="90" t="s">
        <v>156</v>
      </c>
      <c r="B210" s="47">
        <v>650</v>
      </c>
      <c r="C210" s="127">
        <v>8</v>
      </c>
      <c r="D210" s="127">
        <v>4</v>
      </c>
      <c r="E210" s="129">
        <v>4070089031</v>
      </c>
      <c r="F210" s="129"/>
      <c r="G210" s="117">
        <f t="shared" si="12"/>
        <v>538.2</v>
      </c>
      <c r="H210" s="117">
        <f t="shared" si="12"/>
        <v>538.2</v>
      </c>
      <c r="I210" s="162"/>
      <c r="J210" s="162"/>
    </row>
    <row r="211" spans="1:10" ht="38.25">
      <c r="A211" s="90" t="s">
        <v>120</v>
      </c>
      <c r="B211" s="47">
        <v>650</v>
      </c>
      <c r="C211" s="127">
        <v>8</v>
      </c>
      <c r="D211" s="127">
        <v>4</v>
      </c>
      <c r="E211" s="129">
        <v>4070089031</v>
      </c>
      <c r="F211" s="129">
        <v>600</v>
      </c>
      <c r="G211" s="117">
        <f t="shared" si="12"/>
        <v>538.2</v>
      </c>
      <c r="H211" s="117">
        <f t="shared" si="12"/>
        <v>538.2</v>
      </c>
      <c r="I211" s="162"/>
      <c r="J211" s="162"/>
    </row>
    <row r="212" spans="1:10" ht="69" customHeight="1">
      <c r="A212" s="90" t="s">
        <v>157</v>
      </c>
      <c r="B212" s="47">
        <v>650</v>
      </c>
      <c r="C212" s="127">
        <v>8</v>
      </c>
      <c r="D212" s="127">
        <v>4</v>
      </c>
      <c r="E212" s="129">
        <v>4070089031</v>
      </c>
      <c r="F212" s="129">
        <v>630</v>
      </c>
      <c r="G212" s="117">
        <v>538.2</v>
      </c>
      <c r="H212" s="117">
        <v>538.2</v>
      </c>
      <c r="I212" s="162"/>
      <c r="J212" s="162"/>
    </row>
    <row r="213" spans="1:10" ht="32.25" customHeight="1">
      <c r="A213" s="90" t="s">
        <v>181</v>
      </c>
      <c r="B213" s="47">
        <v>650</v>
      </c>
      <c r="C213" s="127">
        <v>8</v>
      </c>
      <c r="D213" s="127">
        <v>4</v>
      </c>
      <c r="E213" s="129">
        <v>4070089031</v>
      </c>
      <c r="F213" s="129">
        <v>633</v>
      </c>
      <c r="G213" s="117">
        <v>538.2</v>
      </c>
      <c r="H213" s="117">
        <v>538.2</v>
      </c>
      <c r="I213" s="162"/>
      <c r="J213" s="162"/>
    </row>
    <row r="214" spans="1:10" ht="25.5">
      <c r="A214" s="90" t="s">
        <v>182</v>
      </c>
      <c r="B214" s="47">
        <v>650</v>
      </c>
      <c r="C214" s="127">
        <v>8</v>
      </c>
      <c r="D214" s="127">
        <v>4</v>
      </c>
      <c r="E214" s="129">
        <v>4070020700</v>
      </c>
      <c r="F214" s="129"/>
      <c r="G214" s="117">
        <f>G215</f>
        <v>500</v>
      </c>
      <c r="H214" s="117">
        <f>H215</f>
        <v>500</v>
      </c>
      <c r="I214" s="162"/>
      <c r="J214" s="162"/>
    </row>
    <row r="215" spans="1:10" ht="23.25" customHeight="1">
      <c r="A215" s="90" t="s">
        <v>115</v>
      </c>
      <c r="B215" s="47">
        <v>650</v>
      </c>
      <c r="C215" s="127">
        <v>8</v>
      </c>
      <c r="D215" s="127">
        <v>4</v>
      </c>
      <c r="E215" s="129">
        <v>4070020700</v>
      </c>
      <c r="F215" s="129">
        <v>200</v>
      </c>
      <c r="G215" s="117">
        <f>G216</f>
        <v>500</v>
      </c>
      <c r="H215" s="117">
        <f>H216</f>
        <v>500</v>
      </c>
      <c r="I215" s="162"/>
      <c r="J215" s="162"/>
    </row>
    <row r="216" spans="1:10" ht="38.25">
      <c r="A216" s="90" t="s">
        <v>97</v>
      </c>
      <c r="B216" s="47">
        <v>650</v>
      </c>
      <c r="C216" s="127">
        <v>8</v>
      </c>
      <c r="D216" s="127">
        <v>4</v>
      </c>
      <c r="E216" s="129">
        <v>4070020700</v>
      </c>
      <c r="F216" s="129">
        <v>240</v>
      </c>
      <c r="G216" s="117">
        <v>500</v>
      </c>
      <c r="H216" s="117">
        <v>500</v>
      </c>
      <c r="I216" s="162"/>
      <c r="J216" s="162"/>
    </row>
    <row r="217" spans="1:10" ht="12.75">
      <c r="A217" s="132" t="s">
        <v>28</v>
      </c>
      <c r="B217" s="47">
        <v>650</v>
      </c>
      <c r="C217" s="123">
        <v>11</v>
      </c>
      <c r="D217" s="124"/>
      <c r="E217" s="135"/>
      <c r="F217" s="129"/>
      <c r="G217" s="119">
        <f>G218</f>
        <v>138.4</v>
      </c>
      <c r="H217" s="119">
        <f>H218</f>
        <v>138.4</v>
      </c>
      <c r="I217" s="162"/>
      <c r="J217" s="162"/>
    </row>
    <row r="218" spans="1:10" ht="12.75">
      <c r="A218" s="70" t="s">
        <v>53</v>
      </c>
      <c r="B218" s="47">
        <v>650</v>
      </c>
      <c r="C218" s="115">
        <v>11</v>
      </c>
      <c r="D218" s="127">
        <v>1</v>
      </c>
      <c r="E218" s="129"/>
      <c r="F218" s="129"/>
      <c r="G218" s="117">
        <f>G219</f>
        <v>138.4</v>
      </c>
      <c r="H218" s="117">
        <f>H219</f>
        <v>138.4</v>
      </c>
      <c r="I218" s="162"/>
      <c r="J218" s="162"/>
    </row>
    <row r="219" spans="1:10" ht="12.75">
      <c r="A219" s="90" t="s">
        <v>116</v>
      </c>
      <c r="B219" s="47">
        <v>650</v>
      </c>
      <c r="C219" s="115">
        <v>11</v>
      </c>
      <c r="D219" s="127">
        <v>1</v>
      </c>
      <c r="E219" s="129">
        <v>4100000000</v>
      </c>
      <c r="F219" s="129"/>
      <c r="G219" s="117">
        <f>G221</f>
        <v>138.4</v>
      </c>
      <c r="H219" s="117">
        <f>H221</f>
        <v>138.4</v>
      </c>
      <c r="I219" s="162"/>
      <c r="J219" s="162"/>
    </row>
    <row r="220" spans="1:10" ht="38.25">
      <c r="A220" s="90" t="s">
        <v>117</v>
      </c>
      <c r="B220" s="47">
        <v>650</v>
      </c>
      <c r="C220" s="115">
        <v>11</v>
      </c>
      <c r="D220" s="127">
        <v>1</v>
      </c>
      <c r="E220" s="129">
        <v>4100020800</v>
      </c>
      <c r="F220" s="129"/>
      <c r="G220" s="117">
        <f>G221</f>
        <v>138.4</v>
      </c>
      <c r="H220" s="117">
        <f>H221</f>
        <v>138.4</v>
      </c>
      <c r="I220" s="162"/>
      <c r="J220" s="162"/>
    </row>
    <row r="221" spans="1:10" ht="24.75" customHeight="1">
      <c r="A221" s="90" t="s">
        <v>115</v>
      </c>
      <c r="B221" s="47">
        <v>650</v>
      </c>
      <c r="C221" s="115">
        <v>11</v>
      </c>
      <c r="D221" s="127">
        <v>1</v>
      </c>
      <c r="E221" s="129">
        <v>4100020800</v>
      </c>
      <c r="F221" s="129">
        <v>200</v>
      </c>
      <c r="G221" s="117">
        <f>G222</f>
        <v>138.4</v>
      </c>
      <c r="H221" s="117">
        <f>H222</f>
        <v>138.4</v>
      </c>
      <c r="I221" s="162"/>
      <c r="J221" s="162"/>
    </row>
    <row r="222" spans="1:10" ht="38.25">
      <c r="A222" s="90" t="s">
        <v>97</v>
      </c>
      <c r="B222" s="47">
        <v>650</v>
      </c>
      <c r="C222" s="115">
        <v>11</v>
      </c>
      <c r="D222" s="127">
        <v>1</v>
      </c>
      <c r="E222" s="129">
        <v>4100020800</v>
      </c>
      <c r="F222" s="129">
        <v>240</v>
      </c>
      <c r="G222" s="117">
        <v>138.4</v>
      </c>
      <c r="H222" s="117">
        <v>138.4</v>
      </c>
      <c r="I222" s="162"/>
      <c r="J222" s="162"/>
    </row>
    <row r="223" spans="1:10" ht="12.75">
      <c r="A223" s="132" t="s">
        <v>70</v>
      </c>
      <c r="B223" s="47"/>
      <c r="C223" s="118"/>
      <c r="D223" s="118"/>
      <c r="E223" s="118"/>
      <c r="F223" s="118"/>
      <c r="G223" s="120" t="e">
        <f>G22+G74+G83+G114+G157+G190+G217</f>
        <v>#REF!</v>
      </c>
      <c r="H223" s="120">
        <f>H22+H74+H83+H114+H157+H190+H217</f>
        <v>186985.3</v>
      </c>
      <c r="I223" s="163">
        <f>I74+I83+I190</f>
        <v>1195.6</v>
      </c>
      <c r="J223" s="163">
        <f>J74+J83+J190</f>
        <v>1133.1</v>
      </c>
    </row>
  </sheetData>
  <sheetProtection/>
  <mergeCells count="11">
    <mergeCell ref="E7:J7"/>
    <mergeCell ref="F8:J8"/>
    <mergeCell ref="I1:J1"/>
    <mergeCell ref="C2:J2"/>
    <mergeCell ref="E3:J3"/>
    <mergeCell ref="F4:J4"/>
    <mergeCell ref="A12:I12"/>
    <mergeCell ref="A10:I10"/>
    <mergeCell ref="A11:I11"/>
    <mergeCell ref="I5:J5"/>
    <mergeCell ref="C6:J6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Лопатина, Александра Юрьевна</dc:creator>
  <cp:keywords/>
  <dc:description/>
  <cp:lastModifiedBy>Лопатина, Александра Юрьевна</cp:lastModifiedBy>
  <cp:lastPrinted>2024-06-10T10:17:09Z</cp:lastPrinted>
  <dcterms:created xsi:type="dcterms:W3CDTF">2007-10-01T08:39:13Z</dcterms:created>
  <dcterms:modified xsi:type="dcterms:W3CDTF">2024-07-02T09:49:14Z</dcterms:modified>
  <cp:category/>
  <cp:version/>
  <cp:contentType/>
  <cp:contentStatus/>
</cp:coreProperties>
</file>